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1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0" i="1" l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H5" i="1"/>
  <c r="F5" i="1"/>
  <c r="F4" i="1"/>
  <c r="H4" i="1" s="1"/>
  <c r="F3" i="1"/>
  <c r="J13" i="1" s="1"/>
  <c r="H2" i="1"/>
  <c r="F2" i="1"/>
  <c r="J11" i="1" s="1"/>
  <c r="H3" i="1" l="1"/>
  <c r="J4" i="1" s="1"/>
  <c r="J12" i="1"/>
  <c r="J3" i="1"/>
  <c r="J10" i="1"/>
  <c r="J5" i="1" l="1"/>
</calcChain>
</file>

<file path=xl/sharedStrings.xml><?xml version="1.0" encoding="utf-8"?>
<sst xmlns="http://schemas.openxmlformats.org/spreadsheetml/2006/main" count="63" uniqueCount="63">
  <si>
    <t>Chr.</t>
  </si>
  <si>
    <t>Ctg V2</t>
  </si>
  <si>
    <t>Ctg V1</t>
  </si>
  <si>
    <t>Markers</t>
  </si>
  <si>
    <t>CB</t>
  </si>
  <si>
    <t>Kbp</t>
  </si>
  <si>
    <t>cM</t>
  </si>
  <si>
    <t>Kb/cM</t>
  </si>
  <si>
    <t>58 &amp; 1070</t>
  </si>
  <si>
    <t>OMY4002-4003-4224-OMM1780</t>
  </si>
  <si>
    <t>OMY4017-18</t>
  </si>
  <si>
    <t>Average Kb/cM:</t>
  </si>
  <si>
    <t>OMY4001-4225</t>
  </si>
  <si>
    <t>Min Kb/cM:</t>
  </si>
  <si>
    <t>OMY4005-06-07-OMM3080</t>
  </si>
  <si>
    <t>Max Kb/cM:</t>
  </si>
  <si>
    <t>OMY4129-30</t>
  </si>
  <si>
    <t>OMY4231-4235</t>
  </si>
  <si>
    <t>OMY4070-4230-4071</t>
  </si>
  <si>
    <t>OMY4023-24-25</t>
  </si>
  <si>
    <t>OMY4134-35</t>
  </si>
  <si>
    <t>Total (Kb):</t>
  </si>
  <si>
    <t>OMM1449-OMM1105</t>
  </si>
  <si>
    <t>Average(Kb):</t>
  </si>
  <si>
    <t>OMM1211-OMY4233</t>
  </si>
  <si>
    <t>Min (Kb):</t>
  </si>
  <si>
    <t>OMY4038-39-40</t>
  </si>
  <si>
    <t>Max (Kb):</t>
  </si>
  <si>
    <t>OMY4050-52</t>
  </si>
  <si>
    <t>OMM1557-OMY4120</t>
  </si>
  <si>
    <t>OMM3048-OMM3056</t>
  </si>
  <si>
    <t>OMY4173-74</t>
  </si>
  <si>
    <t>OMY4088-OMY4204</t>
  </si>
  <si>
    <t>OMY4020-OMY4022</t>
  </si>
  <si>
    <t>OMM1050-OMM1448</t>
  </si>
  <si>
    <t>OMM3097-99-OMY4010-11</t>
  </si>
  <si>
    <t>OMY4210-4213</t>
  </si>
  <si>
    <t>OMM1166b-OMY4044-4045-4076</t>
  </si>
  <si>
    <t>OMY4150-4257</t>
  </si>
  <si>
    <t>OMY4151-52</t>
  </si>
  <si>
    <t>OMM3090-OMY4008</t>
  </si>
  <si>
    <t>OMY4081-82</t>
  </si>
  <si>
    <t>OMY4117-19</t>
  </si>
  <si>
    <t>186*</t>
  </si>
  <si>
    <t>OMY4085b-4251-4086</t>
  </si>
  <si>
    <t>OMM1728-OMY4026-27</t>
  </si>
  <si>
    <t>OMM3183-OMY4009-OMY4180</t>
  </si>
  <si>
    <t>1368^</t>
  </si>
  <si>
    <t>OMY4056-4211-4209</t>
  </si>
  <si>
    <t>OMY4165-4241</t>
  </si>
  <si>
    <t>OMM3144-OMY4095</t>
  </si>
  <si>
    <t>OMY4067-68</t>
  </si>
  <si>
    <t>198 &amp; 1272</t>
  </si>
  <si>
    <t>OMM1460-OMY4041-42-43-OMY4245</t>
  </si>
  <si>
    <t>OMY4102a-4103</t>
  </si>
  <si>
    <t>OMY4053-OMY4197</t>
  </si>
  <si>
    <t>OMM5332a-OMY4012-OMM5126a-OMY4013</t>
  </si>
  <si>
    <t>SEX</t>
  </si>
  <si>
    <t>OMY4118-OMM1118</t>
  </si>
  <si>
    <t>Contig was modified from previous physical map.</t>
  </si>
  <si>
    <t>New integration point that was not in the previous integrated map.</t>
  </si>
  <si>
    <t>* Ctg 186 of V2 contains several RB and RE BACs including marker OMY4251.</t>
  </si>
  <si>
    <t>^ Ctg 1368 of V1 was split to ctgs 1368 and 10528 in V2.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</si>
</sst>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1" fontId="1" fillId="2" borderId="0" xfId="1" applyNumberFormat="1" applyFill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0" fontId="2" fillId="0" borderId="0" xfId="1" applyFont="1"/>
    <xf numFmtId="1" fontId="2" fillId="0" borderId="0" xfId="1" applyNumberFormat="1" applyFont="1" applyAlignment="1">
      <alignment horizontal="center"/>
    </xf>
    <xf numFmtId="0" fontId="1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1" fontId="1" fillId="3" borderId="0" xfId="1" applyNumberFormat="1" applyFill="1" applyAlignment="1">
      <alignment horizontal="center"/>
    </xf>
    <xf numFmtId="164" fontId="1" fillId="2" borderId="0" xfId="1" applyNumberFormat="1" applyFill="1" applyAlignment="1">
      <alignment horizontal="center"/>
    </xf>
    <xf numFmtId="0" fontId="1" fillId="0" borderId="0" xfId="1" applyFill="1"/>
    <xf numFmtId="0" fontId="3" fillId="0" borderId="0" xfId="1" applyFont="1"/>
    <xf numFmtId="0" fontId="1" fillId="2" borderId="0" xfId="1" applyFont="1" applyFill="1"/>
    <xf numFmtId="0" fontId="1" fillId="2" borderId="0" xfId="1" applyFill="1"/>
    <xf numFmtId="0" fontId="1" fillId="3" borderId="0" xfId="1" applyFont="1" applyFill="1"/>
    <xf numFmtId="0" fontId="1" fillId="3" borderId="0" xfId="1" applyFill="1"/>
    <xf numFmtId="1" fontId="1" fillId="0" borderId="0" xfId="1" applyNumberFormat="1" applyFill="1" applyAlignment="1">
      <alignment horizontal="center"/>
    </xf>
    <xf numFmtId="0" fontId="1" fillId="0" borderId="0" xfId="1" applyFont="1"/>
  </cellXfs>
  <cellStyles count="2">
    <cellStyle name="Normal" xfId="0" builtinId="0"/>
    <cellStyle name="Normal_BES_Markers_RB-RE_Libraries_NEW_FP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9" workbookViewId="0">
      <selection sqref="A1:J1048576"/>
    </sheetView>
  </sheetViews>
  <sheetFormatPr defaultRowHeight="15" x14ac:dyDescent="0.25"/>
  <cols>
    <col min="1" max="2" width="9.140625" style="2"/>
    <col min="3" max="3" width="10.7109375" style="2" customWidth="1"/>
    <col min="4" max="4" width="43.7109375" style="2" customWidth="1"/>
    <col min="5" max="5" width="19.140625" style="2" customWidth="1"/>
    <col min="6" max="8" width="9.140625" style="2"/>
    <col min="9" max="9" width="17.42578125" style="2" customWidth="1"/>
    <col min="10" max="10" width="9.140625" style="2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25">
      <c r="A2" s="3">
        <v>1</v>
      </c>
      <c r="B2" s="3">
        <v>58</v>
      </c>
      <c r="C2" s="3" t="s">
        <v>8</v>
      </c>
      <c r="D2" s="3" t="s">
        <v>9</v>
      </c>
      <c r="E2" s="4">
        <v>1963</v>
      </c>
      <c r="F2" s="5">
        <f>E2*1.7</f>
        <v>3337.1</v>
      </c>
      <c r="G2" s="4">
        <v>3.1</v>
      </c>
      <c r="H2" s="5">
        <f>F2/G2</f>
        <v>1076.483870967742</v>
      </c>
    </row>
    <row r="3" spans="1:10" x14ac:dyDescent="0.25">
      <c r="A3" s="6">
        <v>1</v>
      </c>
      <c r="B3" s="6">
        <v>138</v>
      </c>
      <c r="C3" s="6"/>
      <c r="D3" s="6" t="s">
        <v>10</v>
      </c>
      <c r="E3" s="7">
        <v>1000</v>
      </c>
      <c r="F3" s="8">
        <f>1.7*E3</f>
        <v>1700</v>
      </c>
      <c r="G3" s="9">
        <v>10.6</v>
      </c>
      <c r="H3" s="8">
        <f t="shared" ref="H3:H40" si="0">F3/G3</f>
        <v>160.37735849056605</v>
      </c>
      <c r="I3" s="10" t="s">
        <v>11</v>
      </c>
      <c r="J3" s="11">
        <f>AVERAGE(H2:H40)</f>
        <v>2088.4939051624656</v>
      </c>
    </row>
    <row r="4" spans="1:10" x14ac:dyDescent="0.25">
      <c r="A4" s="12">
        <v>1</v>
      </c>
      <c r="B4" s="12">
        <v>270</v>
      </c>
      <c r="C4" s="12"/>
      <c r="D4" s="12" t="s">
        <v>12</v>
      </c>
      <c r="E4" s="13">
        <v>532</v>
      </c>
      <c r="F4" s="14">
        <f>E4*1.7</f>
        <v>904.4</v>
      </c>
      <c r="G4" s="13">
        <v>1.9</v>
      </c>
      <c r="H4" s="14">
        <f>F4/G4</f>
        <v>476</v>
      </c>
      <c r="I4" s="10" t="s">
        <v>13</v>
      </c>
      <c r="J4" s="11">
        <f>MIN(H2:H40)</f>
        <v>36.95652173913043</v>
      </c>
    </row>
    <row r="5" spans="1:10" x14ac:dyDescent="0.25">
      <c r="A5" s="6">
        <v>2</v>
      </c>
      <c r="B5" s="6">
        <v>200</v>
      </c>
      <c r="C5" s="6"/>
      <c r="D5" s="7" t="s">
        <v>14</v>
      </c>
      <c r="E5" s="7">
        <v>1300</v>
      </c>
      <c r="F5" s="8">
        <f t="shared" ref="F5:F40" si="1">1.7*E5</f>
        <v>2210</v>
      </c>
      <c r="G5" s="9">
        <v>5.8</v>
      </c>
      <c r="H5" s="8">
        <f t="shared" si="0"/>
        <v>381.0344827586207</v>
      </c>
      <c r="I5" s="10" t="s">
        <v>15</v>
      </c>
      <c r="J5" s="11">
        <f>MAX(H2:H40)</f>
        <v>13600</v>
      </c>
    </row>
    <row r="6" spans="1:10" x14ac:dyDescent="0.25">
      <c r="A6" s="6">
        <v>2</v>
      </c>
      <c r="B6" s="6">
        <v>203</v>
      </c>
      <c r="C6" s="6"/>
      <c r="D6" s="7" t="s">
        <v>16</v>
      </c>
      <c r="E6" s="7">
        <v>610</v>
      </c>
      <c r="F6" s="8">
        <f t="shared" si="1"/>
        <v>1037</v>
      </c>
      <c r="G6" s="9">
        <v>1.2</v>
      </c>
      <c r="H6" s="8">
        <f t="shared" si="0"/>
        <v>864.16666666666674</v>
      </c>
    </row>
    <row r="7" spans="1:10" x14ac:dyDescent="0.25">
      <c r="A7" s="12">
        <v>2</v>
      </c>
      <c r="B7" s="12">
        <v>1655</v>
      </c>
      <c r="C7" s="12"/>
      <c r="D7" s="12" t="s">
        <v>17</v>
      </c>
      <c r="E7" s="13">
        <v>8</v>
      </c>
      <c r="F7" s="14">
        <f>E7*1.7</f>
        <v>13.6</v>
      </c>
      <c r="G7" s="13">
        <v>0.1</v>
      </c>
      <c r="H7" s="14">
        <f t="shared" si="0"/>
        <v>136</v>
      </c>
      <c r="I7" s="10"/>
      <c r="J7" s="11"/>
    </row>
    <row r="8" spans="1:10" x14ac:dyDescent="0.25">
      <c r="A8" s="12">
        <v>3</v>
      </c>
      <c r="B8" s="12">
        <v>46</v>
      </c>
      <c r="C8" s="12"/>
      <c r="D8" s="12" t="s">
        <v>18</v>
      </c>
      <c r="E8" s="13">
        <v>257</v>
      </c>
      <c r="F8" s="14">
        <f>E8*1.7</f>
        <v>436.9</v>
      </c>
      <c r="G8" s="13">
        <v>0.1</v>
      </c>
      <c r="H8" s="14">
        <f>F8/G8</f>
        <v>4368.9999999999991</v>
      </c>
      <c r="I8" s="10"/>
      <c r="J8" s="11"/>
    </row>
    <row r="9" spans="1:10" x14ac:dyDescent="0.25">
      <c r="A9" s="6">
        <v>3</v>
      </c>
      <c r="B9" s="6">
        <v>336</v>
      </c>
      <c r="C9" s="6"/>
      <c r="D9" s="7" t="s">
        <v>19</v>
      </c>
      <c r="E9" s="7">
        <v>200</v>
      </c>
      <c r="F9" s="8">
        <f t="shared" si="1"/>
        <v>340</v>
      </c>
      <c r="G9" s="9">
        <v>0.4</v>
      </c>
      <c r="H9" s="8">
        <f t="shared" si="0"/>
        <v>850</v>
      </c>
    </row>
    <row r="10" spans="1:10" x14ac:dyDescent="0.25">
      <c r="A10" s="6">
        <v>3</v>
      </c>
      <c r="B10" s="6">
        <v>770</v>
      </c>
      <c r="C10" s="6"/>
      <c r="D10" s="7" t="s">
        <v>20</v>
      </c>
      <c r="E10" s="7">
        <v>350</v>
      </c>
      <c r="F10" s="8">
        <f t="shared" si="1"/>
        <v>595</v>
      </c>
      <c r="G10" s="9">
        <v>0.1</v>
      </c>
      <c r="H10" s="8">
        <f t="shared" si="0"/>
        <v>5950</v>
      </c>
      <c r="I10" s="10" t="s">
        <v>21</v>
      </c>
      <c r="J10" s="11">
        <f>SUM(F2:F40)</f>
        <v>32991.699999999997</v>
      </c>
    </row>
    <row r="11" spans="1:10" x14ac:dyDescent="0.25">
      <c r="A11" s="6">
        <v>4</v>
      </c>
      <c r="B11" s="6">
        <v>71</v>
      </c>
      <c r="C11" s="6"/>
      <c r="D11" s="7" t="s">
        <v>22</v>
      </c>
      <c r="E11" s="7">
        <v>50</v>
      </c>
      <c r="F11" s="8">
        <f t="shared" si="1"/>
        <v>85</v>
      </c>
      <c r="G11" s="9">
        <v>0.1</v>
      </c>
      <c r="H11" s="8">
        <f t="shared" si="0"/>
        <v>850</v>
      </c>
      <c r="I11" s="10" t="s">
        <v>23</v>
      </c>
      <c r="J11" s="11">
        <f>AVERAGE(F2:F40)</f>
        <v>845.94102564102559</v>
      </c>
    </row>
    <row r="12" spans="1:10" x14ac:dyDescent="0.25">
      <c r="A12" s="12">
        <v>4</v>
      </c>
      <c r="B12" s="12">
        <v>641</v>
      </c>
      <c r="C12" s="12"/>
      <c r="D12" s="12" t="s">
        <v>24</v>
      </c>
      <c r="E12" s="13">
        <v>266</v>
      </c>
      <c r="F12" s="14">
        <f>E12*1.7</f>
        <v>452.2</v>
      </c>
      <c r="G12" s="13">
        <v>0.1</v>
      </c>
      <c r="H12" s="14">
        <f t="shared" si="0"/>
        <v>4522</v>
      </c>
      <c r="I12" s="10" t="s">
        <v>25</v>
      </c>
      <c r="J12" s="11">
        <f>MIN(F2:F40)</f>
        <v>13.6</v>
      </c>
    </row>
    <row r="13" spans="1:10" x14ac:dyDescent="0.25">
      <c r="A13" s="6">
        <v>6</v>
      </c>
      <c r="B13" s="6">
        <v>172</v>
      </c>
      <c r="C13" s="6"/>
      <c r="D13" s="6" t="s">
        <v>26</v>
      </c>
      <c r="E13" s="7">
        <v>900</v>
      </c>
      <c r="F13" s="8">
        <f t="shared" si="1"/>
        <v>1530</v>
      </c>
      <c r="G13" s="9">
        <v>16.899999999999999</v>
      </c>
      <c r="H13" s="8">
        <f t="shared" si="0"/>
        <v>90.532544378698233</v>
      </c>
      <c r="I13" s="10" t="s">
        <v>27</v>
      </c>
      <c r="J13" s="11">
        <f>MAX(F2:F40)</f>
        <v>3337.1</v>
      </c>
    </row>
    <row r="14" spans="1:10" x14ac:dyDescent="0.25">
      <c r="A14" s="6">
        <v>6</v>
      </c>
      <c r="B14" s="6">
        <v>878</v>
      </c>
      <c r="C14" s="6"/>
      <c r="D14" s="7" t="s">
        <v>28</v>
      </c>
      <c r="E14" s="7">
        <v>350</v>
      </c>
      <c r="F14" s="8">
        <f t="shared" si="1"/>
        <v>595</v>
      </c>
      <c r="G14" s="9">
        <v>0.1</v>
      </c>
      <c r="H14" s="8">
        <f t="shared" si="0"/>
        <v>5950</v>
      </c>
    </row>
    <row r="15" spans="1:10" x14ac:dyDescent="0.25">
      <c r="A15" s="6">
        <v>7</v>
      </c>
      <c r="B15" s="6">
        <v>612</v>
      </c>
      <c r="C15" s="6"/>
      <c r="D15" s="7" t="s">
        <v>29</v>
      </c>
      <c r="E15" s="7">
        <v>200</v>
      </c>
      <c r="F15" s="8">
        <f t="shared" si="1"/>
        <v>340</v>
      </c>
      <c r="G15" s="9">
        <v>0.1</v>
      </c>
      <c r="H15" s="8">
        <f t="shared" si="0"/>
        <v>3400</v>
      </c>
    </row>
    <row r="16" spans="1:10" x14ac:dyDescent="0.25">
      <c r="A16" s="6">
        <v>7</v>
      </c>
      <c r="B16" s="6">
        <v>25</v>
      </c>
      <c r="C16" s="6"/>
      <c r="D16" s="6" t="s">
        <v>30</v>
      </c>
      <c r="E16" s="7">
        <v>38</v>
      </c>
      <c r="F16" s="8">
        <f t="shared" si="1"/>
        <v>64.599999999999994</v>
      </c>
      <c r="G16" s="9">
        <v>1.1000000000000001</v>
      </c>
      <c r="H16" s="8">
        <f t="shared" si="0"/>
        <v>58.72727272727272</v>
      </c>
    </row>
    <row r="17" spans="1:8" x14ac:dyDescent="0.25">
      <c r="A17" s="6">
        <v>8</v>
      </c>
      <c r="B17" s="6">
        <v>1739</v>
      </c>
      <c r="C17" s="6"/>
      <c r="D17" s="7" t="s">
        <v>31</v>
      </c>
      <c r="E17" s="7">
        <v>400</v>
      </c>
      <c r="F17" s="8">
        <f t="shared" si="1"/>
        <v>680</v>
      </c>
      <c r="G17" s="9">
        <v>0.1</v>
      </c>
      <c r="H17" s="8">
        <f t="shared" si="0"/>
        <v>6800</v>
      </c>
    </row>
    <row r="18" spans="1:8" x14ac:dyDescent="0.25">
      <c r="A18" s="6">
        <v>9</v>
      </c>
      <c r="B18" s="6">
        <v>226</v>
      </c>
      <c r="C18" s="6"/>
      <c r="D18" s="7" t="s">
        <v>32</v>
      </c>
      <c r="E18" s="7">
        <v>800</v>
      </c>
      <c r="F18" s="8">
        <f t="shared" si="1"/>
        <v>1360</v>
      </c>
      <c r="G18" s="9">
        <v>0.1</v>
      </c>
      <c r="H18" s="8">
        <f t="shared" si="0"/>
        <v>13600</v>
      </c>
    </row>
    <row r="19" spans="1:8" x14ac:dyDescent="0.25">
      <c r="A19" s="6">
        <v>10</v>
      </c>
      <c r="B19" s="6">
        <v>168</v>
      </c>
      <c r="C19" s="6"/>
      <c r="D19" s="7" t="s">
        <v>33</v>
      </c>
      <c r="E19" s="7">
        <v>740</v>
      </c>
      <c r="F19" s="8">
        <f t="shared" si="1"/>
        <v>1258</v>
      </c>
      <c r="G19" s="9">
        <v>0.1</v>
      </c>
      <c r="H19" s="8">
        <f t="shared" si="0"/>
        <v>12580</v>
      </c>
    </row>
    <row r="20" spans="1:8" x14ac:dyDescent="0.25">
      <c r="A20" s="6">
        <v>10</v>
      </c>
      <c r="B20" s="6">
        <v>4551</v>
      </c>
      <c r="C20" s="6"/>
      <c r="D20" s="7" t="s">
        <v>34</v>
      </c>
      <c r="E20" s="7">
        <v>20</v>
      </c>
      <c r="F20" s="8">
        <f t="shared" si="1"/>
        <v>34</v>
      </c>
      <c r="G20" s="9">
        <v>0.1</v>
      </c>
      <c r="H20" s="8">
        <f t="shared" si="0"/>
        <v>340</v>
      </c>
    </row>
    <row r="21" spans="1:8" x14ac:dyDescent="0.25">
      <c r="A21" s="6">
        <v>11</v>
      </c>
      <c r="B21" s="6">
        <v>930</v>
      </c>
      <c r="C21" s="6"/>
      <c r="D21" s="7" t="s">
        <v>35</v>
      </c>
      <c r="E21" s="7">
        <v>400</v>
      </c>
      <c r="F21" s="8">
        <f t="shared" si="1"/>
        <v>680</v>
      </c>
      <c r="G21" s="9">
        <v>1.7</v>
      </c>
      <c r="H21" s="8">
        <f t="shared" si="0"/>
        <v>400</v>
      </c>
    </row>
    <row r="22" spans="1:8" x14ac:dyDescent="0.25">
      <c r="A22" s="12">
        <v>13</v>
      </c>
      <c r="B22" s="12">
        <v>3121</v>
      </c>
      <c r="C22" s="12"/>
      <c r="D22" s="12" t="s">
        <v>36</v>
      </c>
      <c r="E22" s="13">
        <v>86</v>
      </c>
      <c r="F22" s="14">
        <v>146</v>
      </c>
      <c r="G22" s="13">
        <v>1.2</v>
      </c>
      <c r="H22" s="13">
        <v>122</v>
      </c>
    </row>
    <row r="23" spans="1:8" x14ac:dyDescent="0.25">
      <c r="A23" s="6">
        <v>15</v>
      </c>
      <c r="B23" s="6">
        <v>77</v>
      </c>
      <c r="C23" s="6"/>
      <c r="D23" s="6" t="s">
        <v>37</v>
      </c>
      <c r="E23" s="7">
        <v>1400</v>
      </c>
      <c r="F23" s="8">
        <f t="shared" si="1"/>
        <v>2380</v>
      </c>
      <c r="G23" s="9">
        <v>3.9</v>
      </c>
      <c r="H23" s="8">
        <f t="shared" si="0"/>
        <v>610.25641025641028</v>
      </c>
    </row>
    <row r="24" spans="1:8" x14ac:dyDescent="0.25">
      <c r="A24" s="12">
        <v>17</v>
      </c>
      <c r="B24" s="12">
        <v>981</v>
      </c>
      <c r="C24" s="12"/>
      <c r="D24" s="12" t="s">
        <v>38</v>
      </c>
      <c r="E24" s="13">
        <v>234</v>
      </c>
      <c r="F24" s="14">
        <f>E24*1.7</f>
        <v>397.8</v>
      </c>
      <c r="G24" s="13">
        <v>0.1</v>
      </c>
      <c r="H24" s="14">
        <f>F24/G24</f>
        <v>3978</v>
      </c>
    </row>
    <row r="25" spans="1:8" x14ac:dyDescent="0.25">
      <c r="A25" s="6">
        <v>17</v>
      </c>
      <c r="B25" s="6">
        <v>944</v>
      </c>
      <c r="C25" s="6"/>
      <c r="D25" s="7" t="s">
        <v>39</v>
      </c>
      <c r="E25" s="7">
        <v>660</v>
      </c>
      <c r="F25" s="8">
        <f t="shared" si="1"/>
        <v>1122</v>
      </c>
      <c r="G25" s="9">
        <v>2.6</v>
      </c>
      <c r="H25" s="8">
        <f t="shared" si="0"/>
        <v>431.53846153846155</v>
      </c>
    </row>
    <row r="26" spans="1:8" x14ac:dyDescent="0.25">
      <c r="A26" s="6">
        <v>18</v>
      </c>
      <c r="B26" s="6">
        <v>84</v>
      </c>
      <c r="C26" s="6"/>
      <c r="D26" s="6" t="s">
        <v>40</v>
      </c>
      <c r="E26" s="7">
        <v>200</v>
      </c>
      <c r="F26" s="8">
        <f t="shared" si="1"/>
        <v>340</v>
      </c>
      <c r="G26" s="9">
        <v>0.1</v>
      </c>
      <c r="H26" s="8">
        <f t="shared" si="0"/>
        <v>3400</v>
      </c>
    </row>
    <row r="27" spans="1:8" x14ac:dyDescent="0.25">
      <c r="A27" s="6">
        <v>19</v>
      </c>
      <c r="B27" s="6">
        <v>142</v>
      </c>
      <c r="C27" s="6"/>
      <c r="D27" s="7" t="s">
        <v>41</v>
      </c>
      <c r="E27" s="7">
        <v>800</v>
      </c>
      <c r="F27" s="8">
        <f t="shared" si="1"/>
        <v>1360</v>
      </c>
      <c r="G27" s="9">
        <v>16.7</v>
      </c>
      <c r="H27" s="8">
        <f t="shared" si="0"/>
        <v>81.437125748502993</v>
      </c>
    </row>
    <row r="28" spans="1:8" x14ac:dyDescent="0.25">
      <c r="A28" s="6">
        <v>20</v>
      </c>
      <c r="B28" s="6">
        <v>604</v>
      </c>
      <c r="C28" s="6"/>
      <c r="D28" s="7" t="s">
        <v>42</v>
      </c>
      <c r="E28" s="7">
        <v>170</v>
      </c>
      <c r="F28" s="8">
        <f t="shared" si="1"/>
        <v>289</v>
      </c>
      <c r="G28" s="9">
        <v>0.1</v>
      </c>
      <c r="H28" s="8">
        <f t="shared" si="0"/>
        <v>2890</v>
      </c>
    </row>
    <row r="29" spans="1:8" x14ac:dyDescent="0.25">
      <c r="A29" s="3">
        <v>21</v>
      </c>
      <c r="B29" s="3">
        <v>186</v>
      </c>
      <c r="C29" s="3" t="s">
        <v>43</v>
      </c>
      <c r="D29" s="3" t="s">
        <v>44</v>
      </c>
      <c r="E29" s="4">
        <v>300</v>
      </c>
      <c r="F29" s="5">
        <f t="shared" si="1"/>
        <v>510</v>
      </c>
      <c r="G29" s="15">
        <v>13.8</v>
      </c>
      <c r="H29" s="5">
        <f t="shared" si="0"/>
        <v>36.95652173913043</v>
      </c>
    </row>
    <row r="30" spans="1:8" x14ac:dyDescent="0.25">
      <c r="A30" s="6">
        <v>22</v>
      </c>
      <c r="B30" s="6">
        <v>11163</v>
      </c>
      <c r="C30" s="6"/>
      <c r="D30" s="7" t="s">
        <v>45</v>
      </c>
      <c r="E30" s="7">
        <v>230</v>
      </c>
      <c r="F30" s="8">
        <f t="shared" si="1"/>
        <v>391</v>
      </c>
      <c r="G30" s="9">
        <v>1.3</v>
      </c>
      <c r="H30" s="8">
        <f t="shared" si="0"/>
        <v>300.76923076923077</v>
      </c>
    </row>
    <row r="31" spans="1:8" x14ac:dyDescent="0.25">
      <c r="A31" s="6">
        <v>22</v>
      </c>
      <c r="B31" s="6">
        <v>122</v>
      </c>
      <c r="C31" s="6"/>
      <c r="D31" s="6" t="s">
        <v>46</v>
      </c>
      <c r="E31" s="7">
        <v>1100</v>
      </c>
      <c r="F31" s="8">
        <f t="shared" si="1"/>
        <v>1870</v>
      </c>
      <c r="G31" s="9">
        <v>2.1</v>
      </c>
      <c r="H31" s="8">
        <f t="shared" si="0"/>
        <v>890.47619047619048</v>
      </c>
    </row>
    <row r="32" spans="1:8" x14ac:dyDescent="0.25">
      <c r="A32" s="3">
        <v>22</v>
      </c>
      <c r="B32" s="3">
        <v>1368</v>
      </c>
      <c r="C32" s="3" t="s">
        <v>47</v>
      </c>
      <c r="D32" s="3" t="s">
        <v>48</v>
      </c>
      <c r="E32" s="4">
        <v>430</v>
      </c>
      <c r="F32" s="5">
        <v>731</v>
      </c>
      <c r="G32" s="4">
        <v>1.7</v>
      </c>
      <c r="H32" s="4">
        <v>430</v>
      </c>
    </row>
    <row r="33" spans="1:10" x14ac:dyDescent="0.25">
      <c r="A33" s="12">
        <v>23</v>
      </c>
      <c r="B33" s="12">
        <v>76</v>
      </c>
      <c r="C33" s="12"/>
      <c r="D33" s="12" t="s">
        <v>49</v>
      </c>
      <c r="E33" s="13">
        <v>803</v>
      </c>
      <c r="F33" s="14">
        <f>E33*1.7</f>
        <v>1365.1</v>
      </c>
      <c r="G33" s="13">
        <v>1.6</v>
      </c>
      <c r="H33" s="14">
        <f>F33/G33</f>
        <v>853.18749999999989</v>
      </c>
      <c r="I33" s="16"/>
      <c r="J33" s="16"/>
    </row>
    <row r="34" spans="1:10" x14ac:dyDescent="0.25">
      <c r="A34" s="6">
        <v>25</v>
      </c>
      <c r="B34" s="6">
        <v>316</v>
      </c>
      <c r="C34" s="6"/>
      <c r="D34" s="7" t="s">
        <v>50</v>
      </c>
      <c r="E34" s="7">
        <v>160</v>
      </c>
      <c r="F34" s="8">
        <f t="shared" si="1"/>
        <v>272</v>
      </c>
      <c r="G34" s="9">
        <v>0.2</v>
      </c>
      <c r="H34" s="8">
        <f t="shared" si="0"/>
        <v>1360</v>
      </c>
    </row>
    <row r="35" spans="1:10" x14ac:dyDescent="0.25">
      <c r="A35" s="6">
        <v>25</v>
      </c>
      <c r="B35" s="6">
        <v>40</v>
      </c>
      <c r="C35" s="6"/>
      <c r="D35" s="7" t="s">
        <v>51</v>
      </c>
      <c r="E35" s="7">
        <v>300</v>
      </c>
      <c r="F35" s="8">
        <f t="shared" si="1"/>
        <v>510</v>
      </c>
      <c r="G35" s="9">
        <v>0.4</v>
      </c>
      <c r="H35" s="8">
        <f t="shared" si="0"/>
        <v>1275</v>
      </c>
    </row>
    <row r="36" spans="1:10" x14ac:dyDescent="0.25">
      <c r="A36" s="3">
        <v>26</v>
      </c>
      <c r="B36" s="3">
        <v>198</v>
      </c>
      <c r="C36" s="3" t="s">
        <v>52</v>
      </c>
      <c r="D36" s="3" t="s">
        <v>53</v>
      </c>
      <c r="E36" s="4">
        <v>300</v>
      </c>
      <c r="F36" s="5">
        <f t="shared" si="1"/>
        <v>510</v>
      </c>
      <c r="G36" s="15">
        <v>0.8</v>
      </c>
      <c r="H36" s="5">
        <f t="shared" si="0"/>
        <v>637.5</v>
      </c>
    </row>
    <row r="37" spans="1:10" x14ac:dyDescent="0.25">
      <c r="A37" s="6">
        <v>26</v>
      </c>
      <c r="B37" s="6">
        <v>155</v>
      </c>
      <c r="C37" s="6"/>
      <c r="D37" s="6" t="s">
        <v>54</v>
      </c>
      <c r="E37" s="7">
        <v>150</v>
      </c>
      <c r="F37" s="8">
        <f t="shared" si="1"/>
        <v>255</v>
      </c>
      <c r="G37" s="9">
        <v>2.7</v>
      </c>
      <c r="H37" s="8">
        <f t="shared" si="0"/>
        <v>94.444444444444443</v>
      </c>
    </row>
    <row r="38" spans="1:10" x14ac:dyDescent="0.25">
      <c r="A38" s="6">
        <v>27</v>
      </c>
      <c r="B38" s="6">
        <v>1007</v>
      </c>
      <c r="C38" s="6"/>
      <c r="D38" s="7" t="s">
        <v>55</v>
      </c>
      <c r="E38" s="7">
        <v>700</v>
      </c>
      <c r="F38" s="8">
        <f t="shared" si="1"/>
        <v>1190</v>
      </c>
      <c r="G38" s="9">
        <v>6.5</v>
      </c>
      <c r="H38" s="8">
        <f t="shared" si="0"/>
        <v>183.07692307692307</v>
      </c>
    </row>
    <row r="39" spans="1:10" x14ac:dyDescent="0.25">
      <c r="A39" s="6">
        <v>27</v>
      </c>
      <c r="B39" s="6">
        <v>100</v>
      </c>
      <c r="C39" s="6"/>
      <c r="D39" s="7" t="s">
        <v>56</v>
      </c>
      <c r="E39" s="7">
        <v>750</v>
      </c>
      <c r="F39" s="8">
        <f t="shared" si="1"/>
        <v>1275</v>
      </c>
      <c r="G39" s="9">
        <v>7.4</v>
      </c>
      <c r="H39" s="8">
        <f t="shared" si="0"/>
        <v>172.29729729729729</v>
      </c>
    </row>
    <row r="40" spans="1:10" x14ac:dyDescent="0.25">
      <c r="A40" s="12" t="s">
        <v>57</v>
      </c>
      <c r="B40" s="13">
        <v>604</v>
      </c>
      <c r="C40" s="13"/>
      <c r="D40" s="12" t="s">
        <v>58</v>
      </c>
      <c r="E40" s="13">
        <v>250</v>
      </c>
      <c r="F40" s="13">
        <f t="shared" si="1"/>
        <v>425</v>
      </c>
      <c r="G40" s="13">
        <v>0.5</v>
      </c>
      <c r="H40" s="13">
        <f t="shared" si="0"/>
        <v>850</v>
      </c>
    </row>
    <row r="41" spans="1:10" ht="18" x14ac:dyDescent="0.25">
      <c r="A41" s="17"/>
    </row>
    <row r="42" spans="1:10" x14ac:dyDescent="0.25">
      <c r="A42" s="18" t="s">
        <v>59</v>
      </c>
      <c r="B42" s="19"/>
      <c r="C42" s="19"/>
      <c r="D42" s="19"/>
      <c r="E42" s="16"/>
      <c r="G42" s="1"/>
      <c r="H42" s="1"/>
    </row>
    <row r="43" spans="1:10" x14ac:dyDescent="0.25">
      <c r="A43" s="20" t="s">
        <v>60</v>
      </c>
      <c r="B43" s="21"/>
      <c r="C43" s="21"/>
      <c r="D43" s="21"/>
      <c r="E43" s="16"/>
      <c r="F43" s="16"/>
      <c r="G43" s="7"/>
      <c r="H43" s="22"/>
    </row>
    <row r="44" spans="1:10" x14ac:dyDescent="0.25">
      <c r="G44" s="7"/>
      <c r="H44" s="7"/>
    </row>
    <row r="45" spans="1:10" x14ac:dyDescent="0.25">
      <c r="B45" s="23" t="s">
        <v>61</v>
      </c>
      <c r="E45" s="16"/>
      <c r="F45" s="16"/>
    </row>
    <row r="46" spans="1:10" x14ac:dyDescent="0.25">
      <c r="B46" s="23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Ashton, Tim</dc:creator>
  <cp:lastModifiedBy>Ashton, Tim</cp:lastModifiedBy>
  <dcterms:created xsi:type="dcterms:W3CDTF">2011-10-19T17:22:49Z</dcterms:created>
  <dcterms:modified xsi:type="dcterms:W3CDTF">2011-10-19T17:23:16Z</dcterms:modified>
</cp:coreProperties>
</file>