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Zachary.Stansell\Box\Zachary_Stansell\HEMP\PROJECTS\Phenotyping_Handbook\v.2\docs\chapters\11_Appendices\"/>
    </mc:Choice>
  </mc:AlternateContent>
  <xr:revisionPtr revIDLastSave="0" documentId="13_ncr:1_{6C7FC941-75C5-4FFB-9503-AE3E7E82583D}" xr6:coauthVersionLast="47" xr6:coauthVersionMax="47" xr10:uidLastSave="{00000000-0000-0000-0000-000000000000}"/>
  <bookViews>
    <workbookView xWindow="-120" yWindow="-120" windowWidth="38640" windowHeight="15840" activeTab="2" xr2:uid="{98C72DA8-3426-44E7-9364-E462D9DB2A9B}"/>
  </bookViews>
  <sheets>
    <sheet name="Hemp TC" sheetId="1" r:id="rId1"/>
    <sheet name="Hemp TC Rooting" sheetId="2" r:id="rId2"/>
    <sheet name="MS vitamin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3" l="1"/>
  <c r="F8" i="3"/>
  <c r="F7" i="3"/>
  <c r="F6" i="3"/>
  <c r="F5" i="3"/>
  <c r="F18" i="2"/>
  <c r="F17" i="2"/>
  <c r="F16" i="2"/>
  <c r="E14" i="2"/>
  <c r="F12" i="2"/>
  <c r="E11" i="2"/>
  <c r="F10" i="2"/>
  <c r="F9" i="2"/>
  <c r="F8" i="2"/>
  <c r="E7" i="2"/>
  <c r="F6" i="2"/>
  <c r="E5" i="2"/>
  <c r="F17" i="1"/>
  <c r="F16" i="1"/>
  <c r="E14" i="1"/>
  <c r="F12" i="1"/>
  <c r="E11" i="1"/>
  <c r="F10" i="1"/>
  <c r="F9" i="1"/>
  <c r="F8" i="1"/>
  <c r="E7" i="1"/>
  <c r="F6" i="1"/>
  <c r="E5" i="1"/>
</calcChain>
</file>

<file path=xl/sharedStrings.xml><?xml version="1.0" encoding="utf-8"?>
<sst xmlns="http://schemas.openxmlformats.org/spreadsheetml/2006/main" count="96" uniqueCount="47">
  <si>
    <t>uL</t>
  </si>
  <si>
    <t>MS Salts</t>
  </si>
  <si>
    <t>MS Vits</t>
  </si>
  <si>
    <t>Sucrose</t>
  </si>
  <si>
    <t>100mg/mL</t>
  </si>
  <si>
    <t>NH4NO3</t>
  </si>
  <si>
    <t>FeEDTA</t>
  </si>
  <si>
    <t>200x</t>
  </si>
  <si>
    <t>pH 5.7</t>
  </si>
  <si>
    <t xml:space="preserve">Gelling Agent </t>
  </si>
  <si>
    <t>Autoclave</t>
  </si>
  <si>
    <t>200 mg/mL</t>
  </si>
  <si>
    <t>g</t>
  </si>
  <si>
    <t>Ingredient</t>
  </si>
  <si>
    <t xml:space="preserve">Action </t>
  </si>
  <si>
    <t>Total Volume (L)</t>
  </si>
  <si>
    <t xml:space="preserve">Hemp TC Rooting </t>
  </si>
  <si>
    <t xml:space="preserve">CaCl </t>
  </si>
  <si>
    <t xml:space="preserve">MgSO4 </t>
  </si>
  <si>
    <t xml:space="preserve">KPO4 </t>
  </si>
  <si>
    <t>ANTI-FUNGAL</t>
  </si>
  <si>
    <t>ANTI-BACTERIAL</t>
  </si>
  <si>
    <r>
      <t xml:space="preserve">Items in </t>
    </r>
    <r>
      <rPr>
        <sz val="11"/>
        <color rgb="FF00B0F0"/>
        <rFont val="Calibri"/>
        <family val="2"/>
        <scheme val="minor"/>
      </rPr>
      <t>blue</t>
    </r>
    <r>
      <rPr>
        <sz val="11"/>
        <color theme="1"/>
        <rFont val="Calibri"/>
        <family val="2"/>
        <scheme val="minor"/>
      </rPr>
      <t xml:space="preserve"> should be stored in 4</t>
    </r>
    <r>
      <rPr>
        <sz val="11"/>
        <color theme="1"/>
        <rFont val="Abadi"/>
        <family val="2"/>
      </rPr>
      <t>º</t>
    </r>
    <r>
      <rPr>
        <sz val="11"/>
        <color theme="1"/>
        <rFont val="Calibri"/>
        <family val="2"/>
      </rPr>
      <t xml:space="preserve">C Items in </t>
    </r>
    <r>
      <rPr>
        <sz val="11"/>
        <color rgb="FFCC00CC"/>
        <rFont val="Calibri"/>
        <family val="2"/>
      </rPr>
      <t>Lavender</t>
    </r>
    <r>
      <rPr>
        <sz val="11"/>
        <color theme="1"/>
        <rFont val="Calibri"/>
        <family val="2"/>
      </rPr>
      <t xml:space="preserve"> should be store in -4ºC and items in </t>
    </r>
    <r>
      <rPr>
        <sz val="11"/>
        <color rgb="FF7030A0"/>
        <rFont val="Calibri"/>
        <family val="2"/>
      </rPr>
      <t>dark purple</t>
    </r>
    <r>
      <rPr>
        <sz val="11"/>
        <color theme="1"/>
        <rFont val="Calibri"/>
        <family val="2"/>
      </rPr>
      <t xml:space="preserve"> should be stored in -20ºC. </t>
    </r>
  </si>
  <si>
    <t>ddH2O</t>
  </si>
  <si>
    <t>Adjust volume as needed</t>
  </si>
  <si>
    <t>Order</t>
  </si>
  <si>
    <t>optional</t>
  </si>
  <si>
    <t xml:space="preserve">Additional hormones </t>
  </si>
  <si>
    <t>IBA</t>
  </si>
  <si>
    <t>All masses and volumes have been rounded to the nearest decimal place and should represent a general recommendation based on anecdotal and experiential evidence. Researchers are encouraged to adapt the recipe as needed per cultivar and record necessary data for their own system.</t>
  </si>
  <si>
    <t>Stock Solutions should be made prior to media preparation. Proper aseptic technique calls for filter-sterilization and aliquot storage</t>
  </si>
  <si>
    <t xml:space="preserve">Hemp TC </t>
  </si>
  <si>
    <t>100 mg/mL</t>
  </si>
  <si>
    <t>MS Vitamins</t>
  </si>
  <si>
    <t>Stock conc.</t>
  </si>
  <si>
    <t>Glycine</t>
  </si>
  <si>
    <t>1 mg/mL</t>
  </si>
  <si>
    <t>Myo-Inositol</t>
  </si>
  <si>
    <t>Nicotinic Acid</t>
  </si>
  <si>
    <t>Filter Sterilize</t>
  </si>
  <si>
    <t>Aloquot</t>
  </si>
  <si>
    <t>Pyridoxine hydrochloride</t>
  </si>
  <si>
    <t>Thiamine hydrochloride</t>
  </si>
  <si>
    <r>
      <t xml:space="preserve">Items in </t>
    </r>
    <r>
      <rPr>
        <sz val="11"/>
        <color rgb="FF00B0F0"/>
        <rFont val="Calibri"/>
        <family val="2"/>
        <scheme val="minor"/>
      </rPr>
      <t>blue</t>
    </r>
    <r>
      <rPr>
        <sz val="11"/>
        <color theme="1"/>
        <rFont val="Calibri"/>
        <family val="2"/>
        <scheme val="minor"/>
      </rPr>
      <t xml:space="preserve"> should be stored in 4ºC Items in </t>
    </r>
    <r>
      <rPr>
        <sz val="11"/>
        <color rgb="FFCC00CC"/>
        <rFont val="Calibri"/>
        <family val="2"/>
        <scheme val="minor"/>
      </rPr>
      <t>Lavender</t>
    </r>
    <r>
      <rPr>
        <sz val="11"/>
        <color theme="1"/>
        <rFont val="Calibri"/>
        <family val="2"/>
        <scheme val="minor"/>
      </rPr>
      <t xml:space="preserve"> should be store in -4ºC and items in </t>
    </r>
    <r>
      <rPr>
        <sz val="11"/>
        <color rgb="FF7030A0"/>
        <rFont val="Calibri"/>
        <family val="2"/>
        <scheme val="minor"/>
      </rPr>
      <t>dark purple</t>
    </r>
    <r>
      <rPr>
        <sz val="11"/>
        <color theme="1"/>
        <rFont val="Calibri"/>
        <family val="2"/>
        <scheme val="minor"/>
      </rPr>
      <t xml:space="preserve"> should be stored in -20ºC.</t>
    </r>
  </si>
  <si>
    <t>Optional</t>
  </si>
  <si>
    <t>Action</t>
  </si>
  <si>
    <t xml:space="preserve">*MS is the abreviation of Murashige and Skoog basal salts mixture originally published in 1962. Store 2mL aliquotes in 4ºC and use warm water bath to redissolve if precipitate forms. Vitamins should be redissolved prior to their addition in media. Add MS vitamins prior to autoclave sterilization for most acurate pH adjustments.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</si>
</sst>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2"/>
      <color theme="1"/>
      <name val="Calibri"/>
      <family val="2"/>
      <scheme val="minor"/>
    </font>
    <font>
      <sz val="12"/>
      <color rgb="FF00B0F0"/>
      <name val="Calibri"/>
      <family val="2"/>
      <scheme val="minor"/>
    </font>
    <font>
      <sz val="12"/>
      <color rgb="FF7030A0"/>
      <name val="Calibri"/>
      <family val="2"/>
      <scheme val="minor"/>
    </font>
    <font>
      <sz val="11"/>
      <color theme="1"/>
      <name val="Abadi"/>
      <family val="2"/>
    </font>
    <font>
      <sz val="11"/>
      <color theme="1"/>
      <name val="Calibri"/>
      <family val="2"/>
    </font>
    <font>
      <sz val="11"/>
      <color rgb="FF00B0F0"/>
      <name val="Calibri"/>
      <family val="2"/>
      <scheme val="minor"/>
    </font>
    <font>
      <sz val="11"/>
      <color rgb="FF7030A0"/>
      <name val="Calibri"/>
      <family val="2"/>
    </font>
    <font>
      <sz val="11"/>
      <color rgb="FFCC00CC"/>
      <name val="Calibri"/>
      <family val="2"/>
    </font>
    <font>
      <sz val="12"/>
      <color rgb="FF00B0F0"/>
      <name val="Arial"/>
      <family val="2"/>
    </font>
    <font>
      <sz val="11"/>
      <color rgb="FFCC00CC"/>
      <name val="Calibri"/>
      <family val="2"/>
      <scheme val="minor"/>
    </font>
    <font>
      <sz val="11"/>
      <color rgb="FF7030A0"/>
      <name val="Calibri"/>
      <family val="2"/>
      <scheme val="minor"/>
    </font>
  </fonts>
  <fills count="17">
    <fill>
      <patternFill patternType="none"/>
    </fill>
    <fill>
      <patternFill patternType="gray125"/>
    </fill>
    <fill>
      <patternFill patternType="solid">
        <fgColor theme="5"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8">
    <xf numFmtId="0" fontId="0" fillId="0" borderId="0" xfId="0"/>
    <xf numFmtId="0" fontId="3" fillId="0" borderId="0" xfId="0" applyFont="1"/>
    <xf numFmtId="0" fontId="0" fillId="0" borderId="0" xfId="0" applyAlignment="1">
      <alignment wrapText="1"/>
    </xf>
    <xf numFmtId="0" fontId="0" fillId="0" borderId="0" xfId="0" applyAlignment="1">
      <alignment horizontal="center"/>
    </xf>
    <xf numFmtId="0" fontId="0" fillId="0" borderId="4" xfId="0" applyBorder="1"/>
    <xf numFmtId="0" fontId="2" fillId="0" borderId="0" xfId="0" applyFont="1"/>
    <xf numFmtId="0" fontId="0" fillId="0" borderId="5" xfId="0" applyBorder="1" applyAlignment="1">
      <alignment wrapText="1"/>
    </xf>
    <xf numFmtId="0" fontId="4" fillId="0" borderId="0" xfId="0" applyFont="1"/>
    <xf numFmtId="0" fontId="0" fillId="0" borderId="6" xfId="0" applyBorder="1"/>
    <xf numFmtId="0" fontId="0" fillId="0" borderId="7" xfId="0" applyBorder="1"/>
    <xf numFmtId="0" fontId="3" fillId="0" borderId="7" xfId="0" applyFont="1" applyBorder="1"/>
    <xf numFmtId="0" fontId="0" fillId="0" borderId="8" xfId="0" applyBorder="1" applyAlignment="1">
      <alignment wrapText="1"/>
    </xf>
    <xf numFmtId="0" fontId="0" fillId="7" borderId="4" xfId="0" applyFill="1" applyBorder="1"/>
    <xf numFmtId="0" fontId="2" fillId="7" borderId="4" xfId="0" applyFont="1" applyFill="1" applyBorder="1"/>
    <xf numFmtId="0" fontId="2" fillId="8" borderId="4" xfId="0" applyFont="1" applyFill="1" applyBorder="1"/>
    <xf numFmtId="0" fontId="0" fillId="9" borderId="4" xfId="0" applyFill="1" applyBorder="1"/>
    <xf numFmtId="0" fontId="1" fillId="8" borderId="4" xfId="0" applyFont="1" applyFill="1" applyBorder="1"/>
    <xf numFmtId="0" fontId="0" fillId="5" borderId="5" xfId="0" applyFill="1" applyBorder="1" applyAlignment="1">
      <alignment wrapText="1"/>
    </xf>
    <xf numFmtId="0" fontId="0" fillId="0" borderId="0" xfId="0" applyAlignment="1">
      <alignment horizontal="left" wrapText="1"/>
    </xf>
    <xf numFmtId="0" fontId="2" fillId="0" borderId="0" xfId="0" applyFont="1" applyAlignment="1">
      <alignment horizontal="left" wrapText="1"/>
    </xf>
    <xf numFmtId="0" fontId="1" fillId="3" borderId="9" xfId="0" applyFont="1" applyFill="1" applyBorder="1" applyAlignment="1">
      <alignment horizontal="center" wrapText="1"/>
    </xf>
    <xf numFmtId="0" fontId="1" fillId="3" borderId="10" xfId="0" applyFont="1" applyFill="1" applyBorder="1" applyAlignment="1">
      <alignment horizontal="right"/>
    </xf>
    <xf numFmtId="0" fontId="1" fillId="2" borderId="11" xfId="0" applyFont="1" applyFill="1" applyBorder="1" applyAlignment="1">
      <alignment horizontal="center" wrapText="1"/>
    </xf>
    <xf numFmtId="0" fontId="1" fillId="12" borderId="9" xfId="0" applyFont="1" applyFill="1" applyBorder="1" applyAlignment="1">
      <alignment horizontal="center" wrapText="1"/>
    </xf>
    <xf numFmtId="0" fontId="1" fillId="12" borderId="10" xfId="0" applyFont="1" applyFill="1" applyBorder="1" applyAlignment="1">
      <alignment horizontal="right"/>
    </xf>
    <xf numFmtId="0" fontId="1" fillId="10" borderId="11" xfId="0" applyFont="1" applyFill="1" applyBorder="1" applyAlignment="1">
      <alignment horizontal="center" wrapText="1"/>
    </xf>
    <xf numFmtId="0" fontId="0" fillId="0" borderId="4" xfId="0" applyBorder="1" applyAlignment="1">
      <alignment wrapText="1"/>
    </xf>
    <xf numFmtId="0" fontId="4" fillId="0" borderId="0" xfId="0" applyFont="1" applyAlignment="1">
      <alignment wrapText="1"/>
    </xf>
    <xf numFmtId="0" fontId="0" fillId="0" borderId="5" xfId="0" applyBorder="1"/>
    <xf numFmtId="0" fontId="10" fillId="0" borderId="0" xfId="0" applyFont="1"/>
    <xf numFmtId="0" fontId="2" fillId="0" borderId="7" xfId="0" applyFont="1" applyBorder="1"/>
    <xf numFmtId="0" fontId="0" fillId="0" borderId="8" xfId="0" applyBorder="1"/>
    <xf numFmtId="0" fontId="1" fillId="14" borderId="4" xfId="0" applyFont="1" applyFill="1" applyBorder="1" applyAlignment="1">
      <alignment horizontal="left" wrapText="1"/>
    </xf>
    <xf numFmtId="0" fontId="2" fillId="14" borderId="0" xfId="0" applyFont="1" applyFill="1" applyAlignment="1">
      <alignment horizontal="left" wrapText="1"/>
    </xf>
    <xf numFmtId="0" fontId="2" fillId="15" borderId="5" xfId="0" applyFont="1" applyFill="1" applyBorder="1" applyAlignment="1">
      <alignment horizontal="left" wrapText="1"/>
    </xf>
    <xf numFmtId="0" fontId="2" fillId="11" borderId="1" xfId="0" applyFont="1" applyFill="1" applyBorder="1" applyAlignment="1">
      <alignment horizontal="center"/>
    </xf>
    <xf numFmtId="0" fontId="2" fillId="11" borderId="2" xfId="0" applyFont="1" applyFill="1" applyBorder="1" applyAlignment="1">
      <alignment horizontal="center"/>
    </xf>
    <xf numFmtId="0" fontId="2" fillId="11" borderId="3" xfId="0" applyFont="1" applyFill="1" applyBorder="1" applyAlignment="1">
      <alignment horizontal="center"/>
    </xf>
    <xf numFmtId="0" fontId="0" fillId="0" borderId="0" xfId="0" applyAlignment="1">
      <alignment horizontal="center" wrapText="1"/>
    </xf>
    <xf numFmtId="0" fontId="0" fillId="4" borderId="0" xfId="0" applyFill="1" applyAlignment="1">
      <alignment horizontal="center" wrapText="1"/>
    </xf>
    <xf numFmtId="0" fontId="2" fillId="6" borderId="1" xfId="0" applyFont="1" applyFill="1" applyBorder="1" applyAlignment="1">
      <alignment horizontal="center"/>
    </xf>
    <xf numFmtId="0" fontId="2" fillId="6" borderId="2" xfId="0" applyFont="1" applyFill="1" applyBorder="1" applyAlignment="1">
      <alignment horizontal="center"/>
    </xf>
    <xf numFmtId="0" fontId="2" fillId="6" borderId="3" xfId="0" applyFont="1" applyFill="1" applyBorder="1" applyAlignment="1">
      <alignment horizontal="center"/>
    </xf>
    <xf numFmtId="0" fontId="0" fillId="16" borderId="0" xfId="0" applyFill="1" applyAlignment="1">
      <alignment horizontal="center" wrapText="1"/>
    </xf>
    <xf numFmtId="0" fontId="0" fillId="13" borderId="0" xfId="0" applyFill="1" applyAlignment="1">
      <alignment horizontal="center" wrapText="1"/>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44450</xdr:colOff>
      <xdr:row>2</xdr:row>
      <xdr:rowOff>469900</xdr:rowOff>
    </xdr:from>
    <xdr:to>
      <xdr:col>8</xdr:col>
      <xdr:colOff>596900</xdr:colOff>
      <xdr:row>4</xdr:row>
      <xdr:rowOff>57150</xdr:rowOff>
    </xdr:to>
    <xdr:sp macro="" textlink="">
      <xdr:nvSpPr>
        <xdr:cNvPr id="2" name="Arrow: Right 1">
          <a:extLst>
            <a:ext uri="{FF2B5EF4-FFF2-40B4-BE49-F238E27FC236}">
              <a16:creationId xmlns:a16="http://schemas.microsoft.com/office/drawing/2014/main" id="{D87B18BA-45F8-458F-9592-31A6AB59A9FA}"/>
            </a:ext>
          </a:extLst>
        </xdr:cNvPr>
        <xdr:cNvSpPr/>
      </xdr:nvSpPr>
      <xdr:spPr>
        <a:xfrm rot="10800000">
          <a:off x="4311650" y="666750"/>
          <a:ext cx="552450" cy="336550"/>
        </a:xfrm>
        <a:prstGeom prst="rightArrow">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44450</xdr:colOff>
      <xdr:row>2</xdr:row>
      <xdr:rowOff>273050</xdr:rowOff>
    </xdr:from>
    <xdr:to>
      <xdr:col>8</xdr:col>
      <xdr:colOff>596900</xdr:colOff>
      <xdr:row>4</xdr:row>
      <xdr:rowOff>57150</xdr:rowOff>
    </xdr:to>
    <xdr:sp macro="" textlink="">
      <xdr:nvSpPr>
        <xdr:cNvPr id="2" name="Arrow: Right 1">
          <a:extLst>
            <a:ext uri="{FF2B5EF4-FFF2-40B4-BE49-F238E27FC236}">
              <a16:creationId xmlns:a16="http://schemas.microsoft.com/office/drawing/2014/main" id="{080E1423-AFE9-76BE-3FAD-9FD72373A17E}"/>
            </a:ext>
          </a:extLst>
        </xdr:cNvPr>
        <xdr:cNvSpPr/>
      </xdr:nvSpPr>
      <xdr:spPr>
        <a:xfrm rot="10800000">
          <a:off x="5003800" y="469900"/>
          <a:ext cx="552450" cy="349250"/>
        </a:xfrm>
        <a:prstGeom prst="rightArrow">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50800</xdr:colOff>
      <xdr:row>2</xdr:row>
      <xdr:rowOff>317500</xdr:rowOff>
    </xdr:from>
    <xdr:to>
      <xdr:col>8</xdr:col>
      <xdr:colOff>603250</xdr:colOff>
      <xdr:row>4</xdr:row>
      <xdr:rowOff>82550</xdr:rowOff>
    </xdr:to>
    <xdr:sp macro="" textlink="">
      <xdr:nvSpPr>
        <xdr:cNvPr id="2" name="Arrow: Right 1">
          <a:extLst>
            <a:ext uri="{FF2B5EF4-FFF2-40B4-BE49-F238E27FC236}">
              <a16:creationId xmlns:a16="http://schemas.microsoft.com/office/drawing/2014/main" id="{033C26C5-0818-44CA-8D10-675F00247378}"/>
            </a:ext>
          </a:extLst>
        </xdr:cNvPr>
        <xdr:cNvSpPr/>
      </xdr:nvSpPr>
      <xdr:spPr>
        <a:xfrm rot="10800000">
          <a:off x="5842000" y="501650"/>
          <a:ext cx="552450" cy="355600"/>
        </a:xfrm>
        <a:prstGeom prst="rightArrow">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14D30-D175-41E6-94A6-35C52D4458AE}">
  <dimension ref="B1:K24"/>
  <sheetViews>
    <sheetView workbookViewId="0">
      <selection activeCell="N17" sqref="N17"/>
    </sheetView>
  </sheetViews>
  <sheetFormatPr defaultRowHeight="15" x14ac:dyDescent="0.25"/>
  <cols>
    <col min="4" max="4" width="21" customWidth="1"/>
  </cols>
  <sheetData>
    <row r="1" spans="2:11" ht="15.75" thickBot="1" x14ac:dyDescent="0.3"/>
    <row r="2" spans="2:11" ht="16.5" thickBot="1" x14ac:dyDescent="0.3">
      <c r="B2" s="35" t="s">
        <v>31</v>
      </c>
      <c r="C2" s="36"/>
      <c r="D2" s="36"/>
      <c r="E2" s="36"/>
      <c r="F2" s="36"/>
      <c r="G2" s="36"/>
      <c r="H2" s="37"/>
    </row>
    <row r="3" spans="2:11" ht="43.5" customHeight="1" thickBot="1" x14ac:dyDescent="0.3">
      <c r="B3" s="23" t="s">
        <v>25</v>
      </c>
      <c r="C3" s="24" t="s">
        <v>14</v>
      </c>
      <c r="D3" s="24" t="s">
        <v>13</v>
      </c>
      <c r="E3" s="24" t="s">
        <v>12</v>
      </c>
      <c r="F3" s="24" t="s">
        <v>0</v>
      </c>
      <c r="G3" s="24"/>
      <c r="H3" s="25" t="s">
        <v>15</v>
      </c>
      <c r="I3" s="3"/>
      <c r="J3" s="38" t="s">
        <v>24</v>
      </c>
      <c r="K3" s="38"/>
    </row>
    <row r="4" spans="2:11" ht="15.75" x14ac:dyDescent="0.25">
      <c r="B4" s="12">
        <v>1</v>
      </c>
      <c r="C4" s="5"/>
      <c r="D4" t="s">
        <v>23</v>
      </c>
      <c r="H4" s="17">
        <v>1</v>
      </c>
      <c r="J4" s="38"/>
      <c r="K4" s="38"/>
    </row>
    <row r="5" spans="2:11" ht="15.6" customHeight="1" x14ac:dyDescent="0.25">
      <c r="B5" s="12">
        <v>2</v>
      </c>
      <c r="D5" s="1" t="s">
        <v>1</v>
      </c>
      <c r="E5" s="1">
        <f>2.15*H4</f>
        <v>2.15</v>
      </c>
      <c r="F5" s="1"/>
      <c r="G5" s="1"/>
      <c r="H5" s="6"/>
      <c r="J5" s="39" t="s">
        <v>22</v>
      </c>
      <c r="K5" s="39"/>
    </row>
    <row r="6" spans="2:11" ht="15.75" x14ac:dyDescent="0.25">
      <c r="B6" s="12">
        <v>3</v>
      </c>
      <c r="D6" s="1" t="s">
        <v>2</v>
      </c>
      <c r="E6" s="1"/>
      <c r="F6" s="1">
        <f>2500*H4</f>
        <v>2500</v>
      </c>
      <c r="G6" s="1"/>
      <c r="H6" s="6"/>
      <c r="J6" s="39"/>
      <c r="K6" s="39"/>
    </row>
    <row r="7" spans="2:11" x14ac:dyDescent="0.25">
      <c r="B7" s="12">
        <v>4</v>
      </c>
      <c r="D7" t="s">
        <v>3</v>
      </c>
      <c r="E7">
        <f>7.5*H4</f>
        <v>7.5</v>
      </c>
      <c r="H7" s="6"/>
      <c r="J7" s="39"/>
      <c r="K7" s="39"/>
    </row>
    <row r="8" spans="2:11" x14ac:dyDescent="0.25">
      <c r="B8" s="12">
        <v>5</v>
      </c>
      <c r="D8" t="s">
        <v>17</v>
      </c>
      <c r="F8">
        <f>500*H4</f>
        <v>500</v>
      </c>
      <c r="G8" t="s">
        <v>4</v>
      </c>
      <c r="H8" s="6"/>
      <c r="J8" s="39"/>
      <c r="K8" s="39"/>
    </row>
    <row r="9" spans="2:11" x14ac:dyDescent="0.25">
      <c r="B9" s="12">
        <v>6</v>
      </c>
      <c r="D9" t="s">
        <v>18</v>
      </c>
      <c r="F9">
        <f>275*H4</f>
        <v>275</v>
      </c>
      <c r="G9" t="s">
        <v>4</v>
      </c>
      <c r="H9" s="6"/>
      <c r="J9" s="39"/>
      <c r="K9" s="39"/>
    </row>
    <row r="10" spans="2:11" ht="15.75" x14ac:dyDescent="0.25">
      <c r="B10" s="13">
        <v>7</v>
      </c>
      <c r="D10" t="s">
        <v>19</v>
      </c>
      <c r="F10">
        <f>255*H4</f>
        <v>255</v>
      </c>
      <c r="G10" t="s">
        <v>4</v>
      </c>
      <c r="H10" s="6"/>
      <c r="J10" s="39"/>
      <c r="K10" s="39"/>
    </row>
    <row r="11" spans="2:11" ht="15.75" x14ac:dyDescent="0.25">
      <c r="B11" s="13">
        <v>8</v>
      </c>
      <c r="D11" t="s">
        <v>5</v>
      </c>
      <c r="E11">
        <f>0.5*H4</f>
        <v>0.5</v>
      </c>
      <c r="H11" s="6"/>
      <c r="J11" s="39"/>
      <c r="K11" s="39"/>
    </row>
    <row r="12" spans="2:11" ht="15.75" x14ac:dyDescent="0.25">
      <c r="B12" s="13">
        <v>9</v>
      </c>
      <c r="C12" s="5"/>
      <c r="D12" t="s">
        <v>6</v>
      </c>
      <c r="F12">
        <f>5000*H4</f>
        <v>5000</v>
      </c>
      <c r="G12" t="s">
        <v>7</v>
      </c>
      <c r="H12" s="6"/>
      <c r="J12" s="39"/>
      <c r="K12" s="39"/>
    </row>
    <row r="13" spans="2:11" ht="15.75" x14ac:dyDescent="0.25">
      <c r="B13" s="14">
        <v>10</v>
      </c>
      <c r="C13" s="5" t="s">
        <v>8</v>
      </c>
      <c r="H13" s="6"/>
      <c r="J13" s="39"/>
      <c r="K13" s="39"/>
    </row>
    <row r="14" spans="2:11" ht="15.75" x14ac:dyDescent="0.25">
      <c r="B14" s="15">
        <v>11</v>
      </c>
      <c r="C14" s="5"/>
      <c r="D14" t="s">
        <v>9</v>
      </c>
      <c r="E14">
        <f>4.5*H4</f>
        <v>4.5</v>
      </c>
      <c r="H14" s="6"/>
    </row>
    <row r="15" spans="2:11" ht="15.6" customHeight="1" x14ac:dyDescent="0.25">
      <c r="B15" s="16">
        <v>12</v>
      </c>
      <c r="C15" s="5" t="s">
        <v>10</v>
      </c>
      <c r="H15" s="6"/>
      <c r="J15" s="39" t="s">
        <v>30</v>
      </c>
      <c r="K15" s="39"/>
    </row>
    <row r="16" spans="2:11" ht="15.75" x14ac:dyDescent="0.25">
      <c r="B16" s="4" t="s">
        <v>26</v>
      </c>
      <c r="D16" s="7" t="s">
        <v>21</v>
      </c>
      <c r="E16" s="7"/>
      <c r="F16" s="7">
        <f>((100)*H4)</f>
        <v>100</v>
      </c>
      <c r="G16" s="7" t="s">
        <v>11</v>
      </c>
      <c r="H16" s="6"/>
      <c r="J16" s="39"/>
      <c r="K16" s="39"/>
    </row>
    <row r="17" spans="2:11" ht="15.75" x14ac:dyDescent="0.25">
      <c r="B17" s="4" t="s">
        <v>26</v>
      </c>
      <c r="D17" s="1" t="s">
        <v>20</v>
      </c>
      <c r="E17" s="1"/>
      <c r="F17" s="1">
        <f>2000*H4</f>
        <v>2000</v>
      </c>
      <c r="G17" s="1"/>
      <c r="H17" s="6"/>
      <c r="J17" s="39"/>
      <c r="K17" s="39"/>
    </row>
    <row r="18" spans="2:11" ht="16.5" thickBot="1" x14ac:dyDescent="0.3">
      <c r="B18" s="8" t="s">
        <v>26</v>
      </c>
      <c r="C18" s="9"/>
      <c r="D18" s="10" t="s">
        <v>27</v>
      </c>
      <c r="E18" s="10"/>
      <c r="F18" s="10"/>
      <c r="G18" s="10"/>
      <c r="H18" s="11"/>
      <c r="J18" s="39"/>
      <c r="K18" s="39"/>
    </row>
    <row r="19" spans="2:11" ht="15.75" x14ac:dyDescent="0.25">
      <c r="D19" s="1"/>
      <c r="E19" s="1"/>
      <c r="F19" s="1"/>
      <c r="G19" s="1"/>
      <c r="H19" s="2"/>
      <c r="J19" s="39"/>
      <c r="K19" s="39"/>
    </row>
    <row r="20" spans="2:11" ht="14.45" customHeight="1" x14ac:dyDescent="0.25">
      <c r="C20" s="39" t="s">
        <v>29</v>
      </c>
      <c r="D20" s="39"/>
      <c r="E20" s="39"/>
      <c r="F20" s="39"/>
      <c r="G20" s="39"/>
      <c r="H20" s="39"/>
      <c r="J20" s="39"/>
      <c r="K20" s="39"/>
    </row>
    <row r="21" spans="2:11" x14ac:dyDescent="0.25">
      <c r="C21" s="39"/>
      <c r="D21" s="39"/>
      <c r="E21" s="39"/>
      <c r="F21" s="39"/>
      <c r="G21" s="39"/>
      <c r="H21" s="39"/>
      <c r="J21" s="39"/>
      <c r="K21" s="39"/>
    </row>
    <row r="22" spans="2:11" x14ac:dyDescent="0.25">
      <c r="C22" s="39"/>
      <c r="D22" s="39"/>
      <c r="E22" s="39"/>
      <c r="F22" s="39"/>
      <c r="G22" s="39"/>
      <c r="H22" s="39"/>
      <c r="J22" s="39"/>
      <c r="K22" s="39"/>
    </row>
    <row r="23" spans="2:11" x14ac:dyDescent="0.25">
      <c r="C23" s="39"/>
      <c r="D23" s="39"/>
      <c r="E23" s="39"/>
      <c r="F23" s="39"/>
      <c r="G23" s="39"/>
      <c r="H23" s="39"/>
    </row>
    <row r="24" spans="2:11" x14ac:dyDescent="0.25">
      <c r="C24" s="39"/>
      <c r="D24" s="39"/>
      <c r="E24" s="39"/>
      <c r="F24" s="39"/>
      <c r="G24" s="39"/>
      <c r="H24" s="39"/>
    </row>
  </sheetData>
  <mergeCells count="5">
    <mergeCell ref="B2:H2"/>
    <mergeCell ref="J3:K4"/>
    <mergeCell ref="J5:K13"/>
    <mergeCell ref="C20:H24"/>
    <mergeCell ref="J15:K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B004A-9EF4-4C38-85AD-518246020285}">
  <dimension ref="B1:K25"/>
  <sheetViews>
    <sheetView workbookViewId="0">
      <selection activeCell="J3" sqref="J3:K4"/>
    </sheetView>
  </sheetViews>
  <sheetFormatPr defaultRowHeight="15" x14ac:dyDescent="0.25"/>
  <cols>
    <col min="4" max="4" width="17.28515625" customWidth="1"/>
    <col min="8" max="8" width="10.140625" style="2" customWidth="1"/>
  </cols>
  <sheetData>
    <row r="1" spans="2:11" ht="15.75" thickBot="1" x14ac:dyDescent="0.3"/>
    <row r="2" spans="2:11" ht="16.5" thickBot="1" x14ac:dyDescent="0.3">
      <c r="B2" s="40" t="s">
        <v>16</v>
      </c>
      <c r="C2" s="41"/>
      <c r="D2" s="41"/>
      <c r="E2" s="41"/>
      <c r="F2" s="41"/>
      <c r="G2" s="41"/>
      <c r="H2" s="42"/>
    </row>
    <row r="3" spans="2:11" s="3" customFormat="1" ht="45.75" thickBot="1" x14ac:dyDescent="0.3">
      <c r="B3" s="20" t="s">
        <v>25</v>
      </c>
      <c r="C3" s="21" t="s">
        <v>14</v>
      </c>
      <c r="D3" s="21" t="s">
        <v>13</v>
      </c>
      <c r="E3" s="21" t="s">
        <v>12</v>
      </c>
      <c r="F3" s="21" t="s">
        <v>0</v>
      </c>
      <c r="G3" s="21"/>
      <c r="H3" s="22" t="s">
        <v>15</v>
      </c>
      <c r="J3" s="43" t="s">
        <v>24</v>
      </c>
      <c r="K3" s="43"/>
    </row>
    <row r="4" spans="2:11" ht="15.6" customHeight="1" x14ac:dyDescent="0.25">
      <c r="B4" s="12">
        <v>1</v>
      </c>
      <c r="C4" s="5"/>
      <c r="D4" t="s">
        <v>23</v>
      </c>
      <c r="H4" s="17">
        <v>1</v>
      </c>
      <c r="J4" s="43"/>
      <c r="K4" s="43"/>
    </row>
    <row r="5" spans="2:11" ht="15.75" x14ac:dyDescent="0.25">
      <c r="B5" s="12">
        <v>2</v>
      </c>
      <c r="D5" s="1" t="s">
        <v>1</v>
      </c>
      <c r="E5" s="1">
        <f>1.1*H4</f>
        <v>1.1000000000000001</v>
      </c>
      <c r="F5" s="1"/>
      <c r="G5" s="1"/>
      <c r="H5" s="6"/>
      <c r="J5" s="39" t="s">
        <v>22</v>
      </c>
      <c r="K5" s="39"/>
    </row>
    <row r="6" spans="2:11" ht="15.75" x14ac:dyDescent="0.25">
      <c r="B6" s="12">
        <v>3</v>
      </c>
      <c r="D6" s="1" t="s">
        <v>2</v>
      </c>
      <c r="E6" s="1"/>
      <c r="F6" s="1">
        <f>2500*H4</f>
        <v>2500</v>
      </c>
      <c r="G6" s="1"/>
      <c r="H6" s="6"/>
      <c r="J6" s="39"/>
      <c r="K6" s="39"/>
    </row>
    <row r="7" spans="2:11" x14ac:dyDescent="0.25">
      <c r="B7" s="12">
        <v>4</v>
      </c>
      <c r="D7" t="s">
        <v>3</v>
      </c>
      <c r="E7">
        <f>7.5*H4</f>
        <v>7.5</v>
      </c>
      <c r="H7" s="6"/>
      <c r="J7" s="39"/>
      <c r="K7" s="39"/>
    </row>
    <row r="8" spans="2:11" x14ac:dyDescent="0.25">
      <c r="B8" s="12">
        <v>5</v>
      </c>
      <c r="D8" t="s">
        <v>17</v>
      </c>
      <c r="F8">
        <f>500*H4</f>
        <v>500</v>
      </c>
      <c r="G8" t="s">
        <v>4</v>
      </c>
      <c r="H8" s="6"/>
      <c r="J8" s="39"/>
      <c r="K8" s="39"/>
    </row>
    <row r="9" spans="2:11" x14ac:dyDescent="0.25">
      <c r="B9" s="12">
        <v>6</v>
      </c>
      <c r="D9" t="s">
        <v>18</v>
      </c>
      <c r="F9">
        <f>275*H4</f>
        <v>275</v>
      </c>
      <c r="G9" t="s">
        <v>4</v>
      </c>
      <c r="H9" s="6"/>
      <c r="J9" s="39"/>
      <c r="K9" s="39"/>
    </row>
    <row r="10" spans="2:11" ht="15.75" x14ac:dyDescent="0.25">
      <c r="B10" s="13">
        <v>7</v>
      </c>
      <c r="D10" t="s">
        <v>19</v>
      </c>
      <c r="F10">
        <f>255*H4</f>
        <v>255</v>
      </c>
      <c r="G10" t="s">
        <v>4</v>
      </c>
      <c r="H10" s="6"/>
      <c r="J10" s="39"/>
      <c r="K10" s="39"/>
    </row>
    <row r="11" spans="2:11" ht="15.75" x14ac:dyDescent="0.25">
      <c r="B11" s="13">
        <v>8</v>
      </c>
      <c r="D11" t="s">
        <v>5</v>
      </c>
      <c r="E11">
        <f>0.5*H4</f>
        <v>0.5</v>
      </c>
      <c r="H11" s="6"/>
      <c r="J11" s="39"/>
      <c r="K11" s="39"/>
    </row>
    <row r="12" spans="2:11" ht="15.75" x14ac:dyDescent="0.25">
      <c r="B12" s="13">
        <v>9</v>
      </c>
      <c r="C12" s="5"/>
      <c r="D12" t="s">
        <v>6</v>
      </c>
      <c r="F12">
        <f>5000*H4</f>
        <v>5000</v>
      </c>
      <c r="G12" t="s">
        <v>7</v>
      </c>
      <c r="H12" s="6"/>
      <c r="J12" s="39"/>
      <c r="K12" s="39"/>
    </row>
    <row r="13" spans="2:11" ht="15.75" x14ac:dyDescent="0.25">
      <c r="B13" s="14">
        <v>10</v>
      </c>
      <c r="C13" s="5" t="s">
        <v>8</v>
      </c>
      <c r="H13" s="6"/>
      <c r="J13" s="39"/>
      <c r="K13" s="39"/>
    </row>
    <row r="14" spans="2:11" ht="15.75" x14ac:dyDescent="0.25">
      <c r="B14" s="15">
        <v>11</v>
      </c>
      <c r="C14" s="5"/>
      <c r="D14" t="s">
        <v>9</v>
      </c>
      <c r="E14">
        <f>4.5*H4</f>
        <v>4.5</v>
      </c>
      <c r="H14" s="6"/>
    </row>
    <row r="15" spans="2:11" ht="15.75" x14ac:dyDescent="0.25">
      <c r="B15" s="16">
        <v>12</v>
      </c>
      <c r="C15" s="5" t="s">
        <v>10</v>
      </c>
      <c r="H15" s="6"/>
      <c r="J15" s="39" t="s">
        <v>30</v>
      </c>
      <c r="K15" s="39"/>
    </row>
    <row r="16" spans="2:11" ht="15.75" x14ac:dyDescent="0.25">
      <c r="B16" s="4" t="s">
        <v>26</v>
      </c>
      <c r="D16" s="7" t="s">
        <v>21</v>
      </c>
      <c r="E16" s="7"/>
      <c r="F16" s="7">
        <f>((100)*H4)</f>
        <v>100</v>
      </c>
      <c r="G16" s="7" t="s">
        <v>11</v>
      </c>
      <c r="H16" s="6"/>
      <c r="J16" s="39"/>
      <c r="K16" s="39"/>
    </row>
    <row r="17" spans="2:11" ht="15.75" x14ac:dyDescent="0.25">
      <c r="B17" s="4" t="s">
        <v>26</v>
      </c>
      <c r="D17" s="1" t="s">
        <v>20</v>
      </c>
      <c r="E17" s="1"/>
      <c r="F17" s="1">
        <f>2000*H4</f>
        <v>2000</v>
      </c>
      <c r="G17" s="1"/>
      <c r="H17" s="6"/>
      <c r="J17" s="39"/>
      <c r="K17" s="39"/>
    </row>
    <row r="18" spans="2:11" ht="15.75" x14ac:dyDescent="0.25">
      <c r="B18" s="4" t="s">
        <v>26</v>
      </c>
      <c r="D18" s="7" t="s">
        <v>28</v>
      </c>
      <c r="E18" s="7"/>
      <c r="F18" s="7">
        <f>((100*H4)/200)*1000</f>
        <v>500</v>
      </c>
      <c r="G18" s="7" t="s">
        <v>11</v>
      </c>
      <c r="H18" s="6"/>
      <c r="J18" s="39"/>
      <c r="K18" s="39"/>
    </row>
    <row r="19" spans="2:11" ht="16.5" thickBot="1" x14ac:dyDescent="0.3">
      <c r="B19" s="8" t="s">
        <v>26</v>
      </c>
      <c r="C19" s="9"/>
      <c r="D19" s="10" t="s">
        <v>27</v>
      </c>
      <c r="E19" s="10"/>
      <c r="F19" s="10"/>
      <c r="G19" s="10"/>
      <c r="H19" s="11"/>
      <c r="J19" s="39"/>
      <c r="K19" s="39"/>
    </row>
    <row r="20" spans="2:11" ht="15.75" x14ac:dyDescent="0.25">
      <c r="D20" s="1"/>
      <c r="E20" s="1"/>
      <c r="F20" s="1"/>
      <c r="G20" s="1"/>
      <c r="J20" s="39"/>
      <c r="K20" s="39"/>
    </row>
    <row r="21" spans="2:11" ht="14.45" customHeight="1" x14ac:dyDescent="0.25">
      <c r="C21" s="39" t="s">
        <v>29</v>
      </c>
      <c r="D21" s="39"/>
      <c r="E21" s="39"/>
      <c r="F21" s="39"/>
      <c r="G21" s="39"/>
      <c r="H21" s="39"/>
      <c r="J21" s="39"/>
      <c r="K21" s="39"/>
    </row>
    <row r="22" spans="2:11" x14ac:dyDescent="0.25">
      <c r="C22" s="39"/>
      <c r="D22" s="39"/>
      <c r="E22" s="39"/>
      <c r="F22" s="39"/>
      <c r="G22" s="39"/>
      <c r="H22" s="39"/>
      <c r="J22" s="39"/>
      <c r="K22" s="39"/>
    </row>
    <row r="23" spans="2:11" x14ac:dyDescent="0.25">
      <c r="C23" s="39"/>
      <c r="D23" s="39"/>
      <c r="E23" s="39"/>
      <c r="F23" s="39"/>
      <c r="G23" s="39"/>
      <c r="H23" s="39"/>
    </row>
    <row r="24" spans="2:11" x14ac:dyDescent="0.25">
      <c r="C24" s="39"/>
      <c r="D24" s="39"/>
      <c r="E24" s="39"/>
      <c r="F24" s="39"/>
      <c r="G24" s="39"/>
      <c r="H24" s="39"/>
    </row>
    <row r="25" spans="2:11" x14ac:dyDescent="0.25">
      <c r="C25" s="39"/>
      <c r="D25" s="39"/>
      <c r="E25" s="39"/>
      <c r="F25" s="39"/>
      <c r="G25" s="39"/>
      <c r="H25" s="39"/>
    </row>
  </sheetData>
  <mergeCells count="5">
    <mergeCell ref="B2:H2"/>
    <mergeCell ref="C21:H25"/>
    <mergeCell ref="J5:K13"/>
    <mergeCell ref="J15:K22"/>
    <mergeCell ref="J3:K4"/>
  </mergeCell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47D13-24F2-4BAF-80C8-C9DEB8B174FF}">
  <dimension ref="B1:K16"/>
  <sheetViews>
    <sheetView tabSelected="1" workbookViewId="0">
      <selection activeCell="J16" sqref="J16"/>
    </sheetView>
  </sheetViews>
  <sheetFormatPr defaultRowHeight="15" x14ac:dyDescent="0.25"/>
  <cols>
    <col min="4" max="4" width="24.7109375" customWidth="1"/>
    <col min="7" max="7" width="10.85546875" customWidth="1"/>
    <col min="8" max="9" width="12.42578125" customWidth="1"/>
  </cols>
  <sheetData>
    <row r="1" spans="2:11" ht="15.75" thickBot="1" x14ac:dyDescent="0.3"/>
    <row r="2" spans="2:11" ht="15.75" thickBot="1" x14ac:dyDescent="0.3">
      <c r="B2" s="45" t="s">
        <v>33</v>
      </c>
      <c r="C2" s="46"/>
      <c r="D2" s="46"/>
      <c r="E2" s="46"/>
      <c r="F2" s="46"/>
      <c r="G2" s="46"/>
      <c r="H2" s="47"/>
      <c r="I2" s="3"/>
    </row>
    <row r="3" spans="2:11" s="18" customFormat="1" ht="31.5" x14ac:dyDescent="0.25">
      <c r="B3" s="32" t="s">
        <v>25</v>
      </c>
      <c r="C3" s="33" t="s">
        <v>45</v>
      </c>
      <c r="D3" s="33" t="s">
        <v>13</v>
      </c>
      <c r="E3" s="33" t="s">
        <v>12</v>
      </c>
      <c r="F3" s="33" t="s">
        <v>0</v>
      </c>
      <c r="G3" s="33" t="s">
        <v>34</v>
      </c>
      <c r="H3" s="34" t="s">
        <v>15</v>
      </c>
      <c r="I3" s="19"/>
      <c r="J3" s="43" t="s">
        <v>24</v>
      </c>
      <c r="K3" s="43"/>
    </row>
    <row r="4" spans="2:11" s="2" customFormat="1" ht="15.6" customHeight="1" x14ac:dyDescent="0.25">
      <c r="B4" s="26">
        <v>1</v>
      </c>
      <c r="D4" s="27"/>
      <c r="H4" s="17">
        <v>1</v>
      </c>
      <c r="J4" s="43"/>
      <c r="K4" s="43"/>
    </row>
    <row r="5" spans="2:11" ht="15.6" customHeight="1" x14ac:dyDescent="0.25">
      <c r="B5" s="4">
        <v>2</v>
      </c>
      <c r="D5" s="1" t="s">
        <v>35</v>
      </c>
      <c r="F5">
        <f>2*H4*1000</f>
        <v>2000</v>
      </c>
      <c r="G5" t="s">
        <v>36</v>
      </c>
      <c r="H5" s="28"/>
      <c r="J5" s="44" t="s">
        <v>43</v>
      </c>
      <c r="K5" s="44"/>
    </row>
    <row r="6" spans="2:11" x14ac:dyDescent="0.25">
      <c r="B6" s="4">
        <v>3</v>
      </c>
      <c r="D6" t="s">
        <v>37</v>
      </c>
      <c r="F6">
        <f>100*H4/100*1000</f>
        <v>1000</v>
      </c>
      <c r="G6" t="s">
        <v>32</v>
      </c>
      <c r="H6" s="28"/>
      <c r="J6" s="44"/>
      <c r="K6" s="44"/>
    </row>
    <row r="7" spans="2:11" ht="15.75" x14ac:dyDescent="0.25">
      <c r="B7" s="4">
        <v>4</v>
      </c>
      <c r="D7" s="1" t="s">
        <v>38</v>
      </c>
      <c r="F7">
        <f>0.5*H4*1000</f>
        <v>500</v>
      </c>
      <c r="G7" t="s">
        <v>36</v>
      </c>
      <c r="H7" s="28"/>
      <c r="J7" s="44"/>
      <c r="K7" s="44"/>
    </row>
    <row r="8" spans="2:11" ht="15.75" x14ac:dyDescent="0.25">
      <c r="B8" s="4">
        <v>5</v>
      </c>
      <c r="D8" s="29" t="s">
        <v>41</v>
      </c>
      <c r="F8">
        <f>0.5*H4*1000</f>
        <v>500</v>
      </c>
      <c r="G8" t="s">
        <v>36</v>
      </c>
      <c r="H8" s="28"/>
      <c r="J8" s="44"/>
      <c r="K8" s="44"/>
    </row>
    <row r="9" spans="2:11" ht="15.75" x14ac:dyDescent="0.25">
      <c r="B9" s="4">
        <v>6</v>
      </c>
      <c r="D9" s="29" t="s">
        <v>42</v>
      </c>
      <c r="F9">
        <f>0.1*H4*1000</f>
        <v>100</v>
      </c>
      <c r="G9" t="s">
        <v>36</v>
      </c>
      <c r="H9" s="28"/>
      <c r="J9" s="44"/>
      <c r="K9" s="44"/>
    </row>
    <row r="10" spans="2:11" ht="15.75" x14ac:dyDescent="0.25">
      <c r="B10" s="4" t="s">
        <v>44</v>
      </c>
      <c r="C10" s="5" t="s">
        <v>39</v>
      </c>
      <c r="D10" s="5"/>
      <c r="H10" s="28"/>
      <c r="J10" s="44"/>
      <c r="K10" s="44"/>
    </row>
    <row r="11" spans="2:11" ht="26.25" customHeight="1" thickBot="1" x14ac:dyDescent="0.3">
      <c r="B11" s="8" t="s">
        <v>26</v>
      </c>
      <c r="C11" s="30" t="s">
        <v>40</v>
      </c>
      <c r="D11" s="30"/>
      <c r="E11" s="9"/>
      <c r="F11" s="9"/>
      <c r="G11" s="9"/>
      <c r="H11" s="31"/>
      <c r="J11" s="44"/>
      <c r="K11" s="44"/>
    </row>
    <row r="13" spans="2:11" ht="14.45" customHeight="1" x14ac:dyDescent="0.25">
      <c r="B13" s="44" t="s">
        <v>46</v>
      </c>
      <c r="C13" s="44"/>
      <c r="D13" s="44"/>
      <c r="E13" s="44"/>
      <c r="F13" s="44"/>
      <c r="G13" s="44"/>
      <c r="H13" s="44"/>
    </row>
    <row r="14" spans="2:11" x14ac:dyDescent="0.25">
      <c r="B14" s="44"/>
      <c r="C14" s="44"/>
      <c r="D14" s="44"/>
      <c r="E14" s="44"/>
      <c r="F14" s="44"/>
      <c r="G14" s="44"/>
      <c r="H14" s="44"/>
    </row>
    <row r="15" spans="2:11" x14ac:dyDescent="0.25">
      <c r="B15" s="44"/>
      <c r="C15" s="44"/>
      <c r="D15" s="44"/>
      <c r="E15" s="44"/>
      <c r="F15" s="44"/>
      <c r="G15" s="44"/>
      <c r="H15" s="44"/>
    </row>
    <row r="16" spans="2:11" x14ac:dyDescent="0.25">
      <c r="B16" s="44"/>
      <c r="C16" s="44"/>
      <c r="D16" s="44"/>
      <c r="E16" s="44"/>
      <c r="F16" s="44"/>
      <c r="G16" s="44"/>
      <c r="H16" s="44"/>
    </row>
  </sheetData>
  <mergeCells count="4">
    <mergeCell ref="B13:H16"/>
    <mergeCell ref="B2:H2"/>
    <mergeCell ref="J5:K11"/>
    <mergeCell ref="J3:K4"/>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Hemp TC</vt:lpstr>
      <vt:lpstr>Hemp TC Rooting</vt:lpstr>
      <vt:lpstr>MS vitamins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Faith Ann Sparks</dc:creator>
  <cp:lastModifiedBy>Zachary Stansell</cp:lastModifiedBy>
  <dcterms:created xsi:type="dcterms:W3CDTF">2023-03-07T20:20:33Z</dcterms:created>
  <dcterms:modified xsi:type="dcterms:W3CDTF">2023-03-13T20:19:52Z</dcterms:modified>
</cp:coreProperties>
</file>