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y Documents\Research\PFARM\Website\Excel (data)\"/>
    </mc:Choice>
  </mc:AlternateContent>
  <bookViews>
    <workbookView xWindow="0" yWindow="0" windowWidth="19200" windowHeight="11580" firstSheet="1" activeTab="1"/>
  </bookViews>
  <sheets>
    <sheet name="_PALNN_G0909772712608345209" sheetId="41" state="hidden" r:id="rId1"/>
    <sheet name="Data" sheetId="1" r:id="rId2"/>
    <sheet name="_DSET_DG233E5D63" sheetId="2" state="hidden" r:id="rId3"/>
    <sheet name="_STDS_DG233E5D63" sheetId="3" state="hidden" r:id="rId4"/>
    <sheet name="Predict" sheetId="30" r:id="rId5"/>
    <sheet name="APZ" sheetId="44" r:id="rId6"/>
    <sheet name="Standalone" sheetId="35" r:id="rId7"/>
    <sheet name="Stochastic" sheetId="36" r:id="rId8"/>
    <sheet name="_DSET_DG2A9DEC02" sheetId="31" state="hidden" r:id="rId9"/>
    <sheet name="_STDS_DG2A9DEC02" sheetId="32" state="hidden" r:id="rId10"/>
    <sheet name="_DSET_DG23C34FA4" sheetId="37" state="hidden" r:id="rId11"/>
    <sheet name="_STDS_DG23C34FA4" sheetId="38" state="hidden" r:id="rId12"/>
    <sheet name="_DSET_DG3330A663" sheetId="42" state="hidden" r:id="rId13"/>
    <sheet name="_STDS_DG3330A663" sheetId="43" state="hidden" r:id="rId14"/>
    <sheet name="_DSET_DG20C7253D" sheetId="45" state="hidden" r:id="rId15"/>
    <sheet name="_STDS_DG20C7253D" sheetId="46" state="hidden" r:id="rId1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NeuralToolsLastUsedEditionHigher">1</definedName>
    <definedName name="NeuralToolsLivePredictionTag">1</definedName>
    <definedName name="NTLP_VP16062F5E1F1C8203">#REF!</definedName>
    <definedName name="NTLP_VP1FAEF94B1C7CA46D">_DSET_DG23C34FA4!$A$152</definedName>
    <definedName name="NTLP_VP202CEC6111979978">_DSET_DG2A9DEC02!$A$152</definedName>
    <definedName name="NTLP_VP294A6B208F6C4D1">#REF!</definedName>
    <definedName name="NTLP_VP2A3373B114B92052">#REF!</definedName>
    <definedName name="NTLP_VP34FB8D1F2F512F">_DSET_DG20C7253D!$A$140</definedName>
    <definedName name="NTLP_VP3FA4FE61B16242D">#REF!</definedName>
    <definedName name="NTLP_VP6FBEC7E38451FE6">#REF!</definedName>
    <definedName name="Pal_Workbook_GUID" hidden="1">"FPZTSHUGX793WDHNCCI91NDS"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T_Log">Data!$D$3:$D$278</definedName>
    <definedName name="ST_Log_3">Predict!$C$3:$C$19</definedName>
    <definedName name="ST_Log_4">Stochastic!$C$3:$C$5</definedName>
    <definedName name="ST_PredictionReportNetTrainedonDataSet1">Predict!$E$3:$E$19</definedName>
    <definedName name="ST_PredictionReportNetTrainedonDataSet1_6">Predict!$F$3:$F$19</definedName>
    <definedName name="ST_Serotype">Data!$B$3:$B$278</definedName>
    <definedName name="ST_Serotype_1">Predict!$A$3:$A$19</definedName>
    <definedName name="ST_Serotype_2">Stochastic!$A$3:$A$5</definedName>
    <definedName name="ST_Tag">Data!$A$3:$A$278</definedName>
    <definedName name="ST_Time">Data!$C$3:$C$278</definedName>
    <definedName name="ST_Time_2">Predict!$B$3:$B$19</definedName>
    <definedName name="ST_Time_3">Stochastic!$B$3:$B$5</definedName>
    <definedName name="ST_TrainTestReportforNetTrainedonDataSet1">Data!$F$3:$F$278</definedName>
    <definedName name="ST_TrainTestReportforNetTrainedonDataSet1_7">Data!$G$3:$G$278</definedName>
    <definedName name="ST_TrainTestReportforNetTrainedonDataSet1_8">Data!$H$3:$H$278</definedName>
    <definedName name="ST_TrainTestReportforNetTrainedonDataSet1_9">Data!$I$3:$I$278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3" l="1"/>
  <c r="B22" i="43"/>
  <c r="B19" i="43"/>
  <c r="B16" i="43"/>
  <c r="B13" i="43"/>
  <c r="B7" i="43"/>
  <c r="B3" i="46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B13" i="46"/>
  <c r="B7" i="46"/>
  <c r="B3" i="38"/>
  <c r="B19" i="38"/>
  <c r="B16" i="38"/>
  <c r="B13" i="38"/>
  <c r="B7" i="38"/>
  <c r="B3" i="32"/>
  <c r="A17" i="30"/>
  <c r="A18" i="30"/>
  <c r="A19" i="30"/>
  <c r="B16" i="32"/>
  <c r="B13" i="32"/>
  <c r="B7" i="32"/>
  <c r="B3" i="3"/>
  <c r="B19" i="3"/>
  <c r="B16" i="3"/>
  <c r="B13" i="3"/>
  <c r="B22" i="3"/>
  <c r="B7" i="3"/>
  <c r="U236" i="1"/>
  <c r="R194" i="1"/>
  <c r="S130" i="1"/>
  <c r="S83" i="1"/>
  <c r="U18" i="1"/>
  <c r="O278" i="1"/>
  <c r="O273" i="1"/>
  <c r="O268" i="1"/>
  <c r="O263" i="1"/>
  <c r="O258" i="1"/>
  <c r="O253" i="1"/>
  <c r="O248" i="1"/>
  <c r="O243" i="1"/>
  <c r="O238" i="1"/>
  <c r="O233" i="1"/>
  <c r="O228" i="1"/>
  <c r="O223" i="1"/>
  <c r="O218" i="1"/>
  <c r="O217" i="1"/>
  <c r="O212" i="1"/>
  <c r="O211" i="1"/>
  <c r="O206" i="1"/>
  <c r="O205" i="1"/>
  <c r="O200" i="1"/>
  <c r="O199" i="1"/>
  <c r="O194" i="1"/>
  <c r="O193" i="1"/>
  <c r="O188" i="1"/>
  <c r="O187" i="1"/>
  <c r="O182" i="1"/>
  <c r="O181" i="1"/>
  <c r="O176" i="1"/>
  <c r="O175" i="1"/>
  <c r="O170" i="1"/>
  <c r="O169" i="1"/>
  <c r="O164" i="1"/>
  <c r="O163" i="1"/>
  <c r="O158" i="1"/>
  <c r="O157" i="1"/>
  <c r="O152" i="1"/>
  <c r="O151" i="1"/>
  <c r="O146" i="1"/>
  <c r="O145" i="1"/>
  <c r="O140" i="1"/>
  <c r="O139" i="1"/>
  <c r="O134" i="1"/>
  <c r="O133" i="1"/>
  <c r="O128" i="1"/>
  <c r="O127" i="1"/>
  <c r="O122" i="1"/>
  <c r="O121" i="1"/>
  <c r="O116" i="1"/>
  <c r="O115" i="1"/>
  <c r="O110" i="1"/>
  <c r="O109" i="1"/>
  <c r="O104" i="1"/>
  <c r="O103" i="1"/>
  <c r="O98" i="1"/>
  <c r="O97" i="1"/>
  <c r="O92" i="1"/>
  <c r="O91" i="1"/>
  <c r="O86" i="1"/>
  <c r="O85" i="1"/>
  <c r="O80" i="1"/>
  <c r="O79" i="1"/>
  <c r="O74" i="1"/>
  <c r="O73" i="1"/>
  <c r="O68" i="1"/>
  <c r="O67" i="1"/>
  <c r="O62" i="1"/>
  <c r="O61" i="1"/>
  <c r="O56" i="1"/>
  <c r="O55" i="1"/>
  <c r="O50" i="1"/>
  <c r="O49" i="1"/>
  <c r="O44" i="1"/>
  <c r="O43" i="1"/>
  <c r="O38" i="1"/>
  <c r="O37" i="1"/>
  <c r="O32" i="1"/>
  <c r="O31" i="1"/>
  <c r="O26" i="1"/>
  <c r="O25" i="1"/>
  <c r="O20" i="1"/>
  <c r="O19" i="1"/>
  <c r="O14" i="1"/>
  <c r="O13" i="1"/>
  <c r="O8" i="1"/>
  <c r="O7" i="1"/>
  <c r="O277" i="1"/>
  <c r="O276" i="1"/>
  <c r="O275" i="1"/>
  <c r="O274" i="1"/>
  <c r="O272" i="1"/>
  <c r="O271" i="1"/>
  <c r="O270" i="1"/>
  <c r="O269" i="1"/>
  <c r="O267" i="1"/>
  <c r="O266" i="1"/>
  <c r="O265" i="1"/>
  <c r="O264" i="1"/>
  <c r="O262" i="1"/>
  <c r="O261" i="1"/>
  <c r="O260" i="1"/>
  <c r="O259" i="1"/>
  <c r="O257" i="1"/>
  <c r="O256" i="1"/>
  <c r="O255" i="1"/>
  <c r="O254" i="1"/>
  <c r="O252" i="1"/>
  <c r="O251" i="1"/>
  <c r="O250" i="1"/>
  <c r="O249" i="1"/>
  <c r="O247" i="1"/>
  <c r="O246" i="1"/>
  <c r="O245" i="1"/>
  <c r="O244" i="1"/>
  <c r="O242" i="1"/>
  <c r="O241" i="1"/>
  <c r="O240" i="1"/>
  <c r="O239" i="1"/>
  <c r="O237" i="1"/>
  <c r="O236" i="1"/>
  <c r="O235" i="1"/>
  <c r="O234" i="1"/>
  <c r="O232" i="1"/>
  <c r="O231" i="1"/>
  <c r="O230" i="1"/>
  <c r="O229" i="1"/>
  <c r="O227" i="1"/>
  <c r="O226" i="1"/>
  <c r="O225" i="1"/>
  <c r="O224" i="1"/>
  <c r="O222" i="1"/>
  <c r="O221" i="1"/>
  <c r="O220" i="1"/>
  <c r="O219" i="1"/>
  <c r="O216" i="1"/>
  <c r="O215" i="1"/>
  <c r="O214" i="1"/>
  <c r="O213" i="1"/>
  <c r="O210" i="1"/>
  <c r="O209" i="1"/>
  <c r="O208" i="1"/>
  <c r="O207" i="1"/>
  <c r="O204" i="1"/>
  <c r="O203" i="1"/>
  <c r="O202" i="1"/>
  <c r="O201" i="1"/>
  <c r="O198" i="1"/>
  <c r="O197" i="1"/>
  <c r="O196" i="1"/>
  <c r="O195" i="1"/>
  <c r="O192" i="1"/>
  <c r="O191" i="1"/>
  <c r="O190" i="1"/>
  <c r="O189" i="1"/>
  <c r="O186" i="1"/>
  <c r="O185" i="1"/>
  <c r="O184" i="1"/>
  <c r="O183" i="1"/>
  <c r="O180" i="1"/>
  <c r="O179" i="1"/>
  <c r="O178" i="1"/>
  <c r="O177" i="1"/>
  <c r="O174" i="1"/>
  <c r="O173" i="1"/>
  <c r="O172" i="1"/>
  <c r="O171" i="1"/>
  <c r="O168" i="1"/>
  <c r="O167" i="1"/>
  <c r="O166" i="1"/>
  <c r="O165" i="1"/>
  <c r="O162" i="1"/>
  <c r="O161" i="1"/>
  <c r="O160" i="1"/>
  <c r="O159" i="1"/>
  <c r="O156" i="1"/>
  <c r="O155" i="1"/>
  <c r="O154" i="1"/>
  <c r="O153" i="1"/>
  <c r="O150" i="1"/>
  <c r="O149" i="1"/>
  <c r="O148" i="1"/>
  <c r="O147" i="1"/>
  <c r="O144" i="1"/>
  <c r="O143" i="1"/>
  <c r="O142" i="1"/>
  <c r="O141" i="1"/>
  <c r="O138" i="1"/>
  <c r="O137" i="1"/>
  <c r="O136" i="1"/>
  <c r="O135" i="1"/>
  <c r="O132" i="1"/>
  <c r="O131" i="1"/>
  <c r="O130" i="1"/>
  <c r="O129" i="1"/>
  <c r="O126" i="1"/>
  <c r="O125" i="1"/>
  <c r="O124" i="1"/>
  <c r="O123" i="1"/>
  <c r="O120" i="1"/>
  <c r="O119" i="1"/>
  <c r="O118" i="1"/>
  <c r="O117" i="1"/>
  <c r="O114" i="1"/>
  <c r="O113" i="1"/>
  <c r="O112" i="1"/>
  <c r="O111" i="1"/>
  <c r="O108" i="1"/>
  <c r="O107" i="1"/>
  <c r="O106" i="1"/>
  <c r="O105" i="1"/>
  <c r="O102" i="1"/>
  <c r="O101" i="1"/>
  <c r="O100" i="1"/>
  <c r="O99" i="1"/>
  <c r="O96" i="1"/>
  <c r="O95" i="1"/>
  <c r="O94" i="1"/>
  <c r="O93" i="1"/>
  <c r="O90" i="1"/>
  <c r="O89" i="1"/>
  <c r="O88" i="1"/>
  <c r="O87" i="1"/>
  <c r="O84" i="1"/>
  <c r="O83" i="1"/>
  <c r="O82" i="1"/>
  <c r="O81" i="1"/>
  <c r="O78" i="1"/>
  <c r="O77" i="1"/>
  <c r="O76" i="1"/>
  <c r="O75" i="1"/>
  <c r="O72" i="1"/>
  <c r="O71" i="1"/>
  <c r="O70" i="1"/>
  <c r="O69" i="1"/>
  <c r="O66" i="1"/>
  <c r="O65" i="1"/>
  <c r="O64" i="1"/>
  <c r="O63" i="1"/>
  <c r="O60" i="1"/>
  <c r="O59" i="1"/>
  <c r="O58" i="1"/>
  <c r="O57" i="1"/>
  <c r="O54" i="1"/>
  <c r="O53" i="1"/>
  <c r="O52" i="1"/>
  <c r="O51" i="1"/>
  <c r="O48" i="1"/>
  <c r="O47" i="1"/>
  <c r="O46" i="1"/>
  <c r="O45" i="1"/>
  <c r="O42" i="1"/>
  <c r="O41" i="1"/>
  <c r="O40" i="1"/>
  <c r="O39" i="1"/>
  <c r="O36" i="1"/>
  <c r="O35" i="1"/>
  <c r="O34" i="1"/>
  <c r="O33" i="1"/>
  <c r="O30" i="1"/>
  <c r="O29" i="1"/>
  <c r="O28" i="1"/>
  <c r="O27" i="1"/>
  <c r="O24" i="1"/>
  <c r="O23" i="1"/>
  <c r="O22" i="1"/>
  <c r="O21" i="1"/>
  <c r="O18" i="1"/>
  <c r="O17" i="1"/>
  <c r="O16" i="1"/>
  <c r="O15" i="1"/>
  <c r="O12" i="1"/>
  <c r="O11" i="1"/>
  <c r="O10" i="1"/>
  <c r="O9" i="1"/>
  <c r="O6" i="1"/>
  <c r="O5" i="1"/>
  <c r="O4" i="1"/>
  <c r="O3" i="1"/>
  <c r="O2" i="1"/>
  <c r="C2" i="35"/>
  <c r="L2" i="35"/>
  <c r="E133" i="45"/>
  <c r="E121" i="45"/>
  <c r="L1" i="45"/>
  <c r="F1003" i="44"/>
  <c r="F1004" i="44"/>
  <c r="F1005" i="44"/>
  <c r="F1006" i="44"/>
  <c r="F1007" i="44"/>
  <c r="F1008" i="44"/>
  <c r="F1009" i="44"/>
  <c r="F1010" i="44"/>
  <c r="F1011" i="44"/>
  <c r="F1012" i="44"/>
  <c r="F1013" i="44"/>
  <c r="F1014" i="44"/>
  <c r="F1015" i="44"/>
  <c r="F1016" i="44"/>
  <c r="F1017" i="44"/>
  <c r="F1018" i="44"/>
  <c r="F1019" i="44"/>
  <c r="F1020" i="44"/>
  <c r="F1021" i="44"/>
  <c r="F1022" i="44"/>
  <c r="F1023" i="44"/>
  <c r="F1024" i="44"/>
  <c r="F1025" i="44"/>
  <c r="F1026" i="44"/>
  <c r="F1027" i="44"/>
  <c r="F1028" i="44"/>
  <c r="F1029" i="44"/>
  <c r="F1030" i="44"/>
  <c r="F1031" i="44"/>
  <c r="F1032" i="44"/>
  <c r="F1033" i="44"/>
  <c r="F1034" i="44"/>
  <c r="F1035" i="44"/>
  <c r="F1036" i="44"/>
  <c r="F1037" i="44"/>
  <c r="F1038" i="44"/>
  <c r="F1039" i="44"/>
  <c r="F1040" i="44"/>
  <c r="F1041" i="44"/>
  <c r="F1042" i="44"/>
  <c r="F1043" i="44"/>
  <c r="F1044" i="44"/>
  <c r="F1045" i="44"/>
  <c r="F1046" i="44"/>
  <c r="F1047" i="44"/>
  <c r="F1048" i="44"/>
  <c r="F1049" i="44"/>
  <c r="F1050" i="44"/>
  <c r="F1051" i="44"/>
  <c r="F1052" i="44"/>
  <c r="F1053" i="44"/>
  <c r="F1054" i="44"/>
  <c r="F1055" i="44"/>
  <c r="F1056" i="44"/>
  <c r="F1057" i="44"/>
  <c r="F1058" i="44"/>
  <c r="F1059" i="44"/>
  <c r="F1060" i="44"/>
  <c r="F1061" i="44"/>
  <c r="F1062" i="44"/>
  <c r="F1063" i="44"/>
  <c r="F1064" i="44"/>
  <c r="F1065" i="44"/>
  <c r="F1066" i="44"/>
  <c r="F1067" i="44"/>
  <c r="F1068" i="44"/>
  <c r="F1069" i="44"/>
  <c r="F1070" i="44"/>
  <c r="F1071" i="44"/>
  <c r="F1072" i="44"/>
  <c r="F1073" i="44"/>
  <c r="F1074" i="44"/>
  <c r="F1075" i="44"/>
  <c r="F1076" i="44"/>
  <c r="F1077" i="44"/>
  <c r="F1078" i="44"/>
  <c r="F1079" i="44"/>
  <c r="F1080" i="44"/>
  <c r="F1081" i="44"/>
  <c r="F1082" i="44"/>
  <c r="F1083" i="44"/>
  <c r="F1084" i="44"/>
  <c r="F1085" i="44"/>
  <c r="F1086" i="44"/>
  <c r="F1087" i="44"/>
  <c r="F1088" i="44"/>
  <c r="F1089" i="44"/>
  <c r="F1090" i="44"/>
  <c r="F1091" i="44"/>
  <c r="F1092" i="44"/>
  <c r="F1093" i="44"/>
  <c r="F1094" i="44"/>
  <c r="F1095" i="44"/>
  <c r="F1096" i="44"/>
  <c r="F1097" i="44"/>
  <c r="F1098" i="44"/>
  <c r="F1099" i="44"/>
  <c r="F1100" i="44"/>
  <c r="F1101" i="44"/>
  <c r="F1102" i="44"/>
  <c r="F1103" i="44"/>
  <c r="F1104" i="44"/>
  <c r="F1105" i="44"/>
  <c r="F1106" i="44"/>
  <c r="F1107" i="44"/>
  <c r="F1108" i="44"/>
  <c r="F1109" i="44"/>
  <c r="F1110" i="44"/>
  <c r="F1111" i="44"/>
  <c r="F1112" i="44"/>
  <c r="F1113" i="44"/>
  <c r="F1114" i="44"/>
  <c r="F1115" i="44"/>
  <c r="F1116" i="44"/>
  <c r="F1117" i="44"/>
  <c r="F1118" i="44"/>
  <c r="F1119" i="44"/>
  <c r="F1120" i="44"/>
  <c r="F1121" i="44"/>
  <c r="F1122" i="44"/>
  <c r="F1123" i="44"/>
  <c r="F1124" i="44"/>
  <c r="F1125" i="44"/>
  <c r="F1126" i="44"/>
  <c r="F1127" i="44"/>
  <c r="F1128" i="44"/>
  <c r="F1129" i="44"/>
  <c r="F1130" i="44"/>
  <c r="F1131" i="44"/>
  <c r="F1132" i="44"/>
  <c r="F1133" i="44"/>
  <c r="F1134" i="44"/>
  <c r="F1135" i="44"/>
  <c r="F1136" i="44"/>
  <c r="F1137" i="44"/>
  <c r="F1138" i="44"/>
  <c r="F1139" i="44"/>
  <c r="F1140" i="44"/>
  <c r="F1141" i="44"/>
  <c r="F1142" i="44"/>
  <c r="F1143" i="44"/>
  <c r="F1144" i="44"/>
  <c r="F1145" i="44"/>
  <c r="F1146" i="44"/>
  <c r="F1147" i="44"/>
  <c r="F1148" i="44"/>
  <c r="F1149" i="44"/>
  <c r="F1150" i="44"/>
  <c r="F1151" i="44"/>
  <c r="F1152" i="44"/>
  <c r="F1153" i="44"/>
  <c r="F1154" i="44"/>
  <c r="F1155" i="44"/>
  <c r="F1156" i="44"/>
  <c r="F1157" i="44"/>
  <c r="F1158" i="44"/>
  <c r="F1159" i="44"/>
  <c r="F1160" i="44"/>
  <c r="F1161" i="44"/>
  <c r="F1162" i="44"/>
  <c r="F1163" i="44"/>
  <c r="F1164" i="44"/>
  <c r="F1165" i="44"/>
  <c r="F1166" i="44"/>
  <c r="F1167" i="44"/>
  <c r="F1168" i="44"/>
  <c r="F1169" i="44"/>
  <c r="F1170" i="44"/>
  <c r="F1171" i="44"/>
  <c r="F1172" i="44"/>
  <c r="F1173" i="44"/>
  <c r="F1174" i="44"/>
  <c r="F1175" i="44"/>
  <c r="F1176" i="44"/>
  <c r="F1177" i="44"/>
  <c r="F1178" i="44"/>
  <c r="F1179" i="44"/>
  <c r="F1180" i="44"/>
  <c r="F1181" i="44"/>
  <c r="F1182" i="44"/>
  <c r="F1183" i="44"/>
  <c r="F1184" i="44"/>
  <c r="F1185" i="44"/>
  <c r="F1186" i="44"/>
  <c r="F1187" i="44"/>
  <c r="F1188" i="44"/>
  <c r="F1189" i="44"/>
  <c r="F1190" i="44"/>
  <c r="F1191" i="44"/>
  <c r="F1192" i="44"/>
  <c r="F1193" i="44"/>
  <c r="F1194" i="44"/>
  <c r="F1002" i="44"/>
  <c r="F1001" i="44"/>
  <c r="F999" i="44"/>
  <c r="K1003" i="44"/>
  <c r="K1004" i="44"/>
  <c r="K1005" i="44"/>
  <c r="K1006" i="44"/>
  <c r="K1007" i="44"/>
  <c r="K1008" i="44"/>
  <c r="K1009" i="44"/>
  <c r="K1010" i="44"/>
  <c r="K1011" i="44"/>
  <c r="K1012" i="44"/>
  <c r="K1013" i="44"/>
  <c r="K1014" i="44"/>
  <c r="K1015" i="44"/>
  <c r="K1016" i="44"/>
  <c r="K1017" i="44"/>
  <c r="K1018" i="44"/>
  <c r="K1019" i="44"/>
  <c r="K1020" i="44"/>
  <c r="K1021" i="44"/>
  <c r="K1022" i="44"/>
  <c r="K1023" i="44"/>
  <c r="K1024" i="44"/>
  <c r="K1025" i="44"/>
  <c r="K1026" i="44"/>
  <c r="K1027" i="44"/>
  <c r="K1028" i="44"/>
  <c r="K1029" i="44"/>
  <c r="K1030" i="44"/>
  <c r="K1031" i="44"/>
  <c r="K1032" i="44"/>
  <c r="K1033" i="44"/>
  <c r="K1034" i="44"/>
  <c r="K1035" i="44"/>
  <c r="K1036" i="44"/>
  <c r="K1037" i="44"/>
  <c r="K1038" i="44"/>
  <c r="K1039" i="44"/>
  <c r="K1040" i="44"/>
  <c r="K1041" i="44"/>
  <c r="K1042" i="44"/>
  <c r="K1043" i="44"/>
  <c r="K1044" i="44"/>
  <c r="K1045" i="44"/>
  <c r="K1046" i="44"/>
  <c r="K1047" i="44"/>
  <c r="K1048" i="44"/>
  <c r="K1049" i="44"/>
  <c r="K1050" i="44"/>
  <c r="K1051" i="44"/>
  <c r="K1052" i="44"/>
  <c r="K1053" i="44"/>
  <c r="K1054" i="44"/>
  <c r="K1055" i="44"/>
  <c r="K1056" i="44"/>
  <c r="K1057" i="44"/>
  <c r="K1058" i="44"/>
  <c r="K1059" i="44"/>
  <c r="K1060" i="44"/>
  <c r="K1061" i="44"/>
  <c r="K1062" i="44"/>
  <c r="K1063" i="44"/>
  <c r="K1064" i="44"/>
  <c r="K1065" i="44"/>
  <c r="K1066" i="44"/>
  <c r="K1067" i="44"/>
  <c r="K1068" i="44"/>
  <c r="K1069" i="44"/>
  <c r="K1070" i="44"/>
  <c r="K1071" i="44"/>
  <c r="K1072" i="44"/>
  <c r="K1073" i="44"/>
  <c r="K1074" i="44"/>
  <c r="K1075" i="44"/>
  <c r="K1076" i="44"/>
  <c r="K1077" i="44"/>
  <c r="K1078" i="44"/>
  <c r="K1079" i="44"/>
  <c r="K1080" i="44"/>
  <c r="K1081" i="44"/>
  <c r="K1082" i="44"/>
  <c r="K1083" i="44"/>
  <c r="K1084" i="44"/>
  <c r="K1085" i="44"/>
  <c r="K1086" i="44"/>
  <c r="K1002" i="44"/>
  <c r="K1001" i="44"/>
  <c r="K999" i="44"/>
  <c r="L1002" i="44"/>
  <c r="L1001" i="44"/>
  <c r="L999" i="44"/>
  <c r="E2250" i="44"/>
  <c r="E2249" i="44"/>
  <c r="E2246" i="44"/>
  <c r="E2245" i="44"/>
  <c r="E2242" i="44"/>
  <c r="E2241" i="44"/>
  <c r="E2238" i="44"/>
  <c r="E2237" i="44"/>
  <c r="E2234" i="44"/>
  <c r="E2233" i="44"/>
  <c r="E2230" i="44"/>
  <c r="E2229" i="44"/>
  <c r="E2226" i="44"/>
  <c r="E2225" i="44"/>
  <c r="E2222" i="44"/>
  <c r="E2221" i="44"/>
  <c r="E2218" i="44"/>
  <c r="E2217" i="44"/>
  <c r="E2214" i="44"/>
  <c r="E2213" i="44"/>
  <c r="E2210" i="44"/>
  <c r="E2209" i="44"/>
  <c r="E2206" i="44"/>
  <c r="E2205" i="44"/>
  <c r="E2202" i="44"/>
  <c r="E2201" i="44"/>
  <c r="E2198" i="44"/>
  <c r="E2197" i="44"/>
  <c r="E2194" i="44"/>
  <c r="E2193" i="44"/>
  <c r="E2190" i="44"/>
  <c r="E2189" i="44"/>
  <c r="E2186" i="44"/>
  <c r="E2185" i="44"/>
  <c r="E2182" i="44"/>
  <c r="E2181" i="44"/>
  <c r="E2178" i="44"/>
  <c r="E2177" i="44"/>
  <c r="E2174" i="44"/>
  <c r="E2173" i="44"/>
  <c r="E2170" i="44"/>
  <c r="E2169" i="44"/>
  <c r="E2166" i="44"/>
  <c r="E2165" i="44"/>
  <c r="E2162" i="44"/>
  <c r="E2161" i="44"/>
  <c r="E2158" i="44"/>
  <c r="E2157" i="44"/>
  <c r="E2154" i="44"/>
  <c r="E2153" i="44"/>
  <c r="E2150" i="44"/>
  <c r="E2149" i="44"/>
  <c r="E2146" i="44"/>
  <c r="E2145" i="44"/>
  <c r="E2142" i="44"/>
  <c r="E2141" i="44"/>
  <c r="E2138" i="44"/>
  <c r="E2137" i="44"/>
  <c r="E2134" i="44"/>
  <c r="E2133" i="44"/>
  <c r="E2130" i="44"/>
  <c r="E2129" i="44"/>
  <c r="E2126" i="44"/>
  <c r="E2125" i="44"/>
  <c r="E2122" i="44"/>
  <c r="J2121" i="44"/>
  <c r="E2121" i="44"/>
  <c r="J2120" i="44"/>
  <c r="E2118" i="44"/>
  <c r="J2117" i="44"/>
  <c r="E2117" i="44"/>
  <c r="J2116" i="44"/>
  <c r="E2114" i="44"/>
  <c r="J2113" i="44"/>
  <c r="E2113" i="44"/>
  <c r="J2112" i="44"/>
  <c r="E2110" i="44"/>
  <c r="J2109" i="44"/>
  <c r="E2109" i="44"/>
  <c r="J2108" i="44"/>
  <c r="E2106" i="44"/>
  <c r="J2105" i="44"/>
  <c r="E2105" i="44"/>
  <c r="J2104" i="44"/>
  <c r="E2102" i="44"/>
  <c r="J2101" i="44"/>
  <c r="E2101" i="44"/>
  <c r="J2100" i="44"/>
  <c r="E2098" i="44"/>
  <c r="J2097" i="44"/>
  <c r="E2097" i="44"/>
  <c r="J2096" i="44"/>
  <c r="E2094" i="44"/>
  <c r="J2093" i="44"/>
  <c r="E2093" i="44"/>
  <c r="J2092" i="44"/>
  <c r="E2090" i="44"/>
  <c r="J2089" i="44"/>
  <c r="E2089" i="44"/>
  <c r="J2088" i="44"/>
  <c r="E2086" i="44"/>
  <c r="J2085" i="44"/>
  <c r="E2085" i="44"/>
  <c r="J2084" i="44"/>
  <c r="E2082" i="44"/>
  <c r="J2081" i="44"/>
  <c r="E2081" i="44"/>
  <c r="J2080" i="44"/>
  <c r="E2078" i="44"/>
  <c r="J2077" i="44"/>
  <c r="E2077" i="44"/>
  <c r="J2076" i="44"/>
  <c r="E2074" i="44"/>
  <c r="J2073" i="44"/>
  <c r="E2073" i="44"/>
  <c r="J2072" i="44"/>
  <c r="E2070" i="44"/>
  <c r="J2069" i="44"/>
  <c r="E2069" i="44"/>
  <c r="J2068" i="44"/>
  <c r="E2066" i="44"/>
  <c r="J2065" i="44"/>
  <c r="E2065" i="44"/>
  <c r="J2064" i="44"/>
  <c r="E2062" i="44"/>
  <c r="J2061" i="44"/>
  <c r="E2061" i="44"/>
  <c r="J2060" i="44"/>
  <c r="E2058" i="44"/>
  <c r="J2057" i="44"/>
  <c r="E2057" i="44"/>
  <c r="J2056" i="44"/>
  <c r="E2054" i="44"/>
  <c r="J2053" i="44"/>
  <c r="E2053" i="44"/>
  <c r="J2052" i="44"/>
  <c r="E2050" i="44"/>
  <c r="J2049" i="44"/>
  <c r="E2049" i="44"/>
  <c r="J2048" i="44"/>
  <c r="E2046" i="44"/>
  <c r="J2045" i="44"/>
  <c r="E2045" i="44"/>
  <c r="J2044" i="44"/>
  <c r="E2042" i="44"/>
  <c r="J2041" i="44"/>
  <c r="E2041" i="44"/>
  <c r="J2040" i="44"/>
  <c r="E2038" i="44"/>
  <c r="J2037" i="44"/>
  <c r="E2037" i="44"/>
  <c r="J2036" i="44"/>
  <c r="E2034" i="44"/>
  <c r="J2033" i="44"/>
  <c r="E2033" i="44"/>
  <c r="J2032" i="44"/>
  <c r="E2030" i="44"/>
  <c r="J2029" i="44"/>
  <c r="E2029" i="44"/>
  <c r="J2028" i="44"/>
  <c r="E2026" i="44"/>
  <c r="J2025" i="44"/>
  <c r="E2025" i="44"/>
  <c r="J2024" i="44"/>
  <c r="E2022" i="44"/>
  <c r="J2021" i="44"/>
  <c r="E2021" i="44"/>
  <c r="J2020" i="44"/>
  <c r="E2018" i="44"/>
  <c r="J2017" i="44"/>
  <c r="E2017" i="44"/>
  <c r="J2016" i="44"/>
  <c r="E2014" i="44"/>
  <c r="J2013" i="44"/>
  <c r="E2013" i="44"/>
  <c r="J2012" i="44"/>
  <c r="E2010" i="44"/>
  <c r="J2009" i="44"/>
  <c r="E2009" i="44"/>
  <c r="J2008" i="44"/>
  <c r="E2006" i="44"/>
  <c r="J2005" i="44"/>
  <c r="E2005" i="44"/>
  <c r="J2004" i="44"/>
  <c r="E2002" i="44"/>
  <c r="J2001" i="44"/>
  <c r="E2001" i="44"/>
  <c r="J2000" i="44"/>
  <c r="E1998" i="44"/>
  <c r="J1997" i="44"/>
  <c r="E1997" i="44"/>
  <c r="J1996" i="44"/>
  <c r="E1994" i="44"/>
  <c r="J1993" i="44"/>
  <c r="E1993" i="44"/>
  <c r="J1992" i="44"/>
  <c r="E1990" i="44"/>
  <c r="J1989" i="44"/>
  <c r="E1989" i="44"/>
  <c r="J1988" i="44"/>
  <c r="E1986" i="44"/>
  <c r="J1985" i="44"/>
  <c r="E1985" i="44"/>
  <c r="J1984" i="44"/>
  <c r="E1982" i="44"/>
  <c r="J1981" i="44"/>
  <c r="E1981" i="44"/>
  <c r="J1980" i="44"/>
  <c r="E1978" i="44"/>
  <c r="J1977" i="44"/>
  <c r="E1977" i="44"/>
  <c r="J1976" i="44"/>
  <c r="E1974" i="44"/>
  <c r="J1973" i="44"/>
  <c r="E1973" i="44"/>
  <c r="J1972" i="44"/>
  <c r="E1970" i="44"/>
  <c r="J1969" i="44"/>
  <c r="E1969" i="44"/>
  <c r="J1968" i="44"/>
  <c r="E1966" i="44"/>
  <c r="J1965" i="44"/>
  <c r="E1965" i="44"/>
  <c r="J1964" i="44"/>
  <c r="E1962" i="44"/>
  <c r="J1961" i="44"/>
  <c r="E1961" i="44"/>
  <c r="J1960" i="44"/>
  <c r="E1958" i="44"/>
  <c r="J1957" i="44"/>
  <c r="E1957" i="44"/>
  <c r="J1956" i="44"/>
  <c r="E1954" i="44"/>
  <c r="J1953" i="44"/>
  <c r="E1953" i="44"/>
  <c r="J1952" i="44"/>
  <c r="E1950" i="44"/>
  <c r="J1949" i="44"/>
  <c r="E1949" i="44"/>
  <c r="J1948" i="44"/>
  <c r="E1946" i="44"/>
  <c r="J1945" i="44"/>
  <c r="E1945" i="44"/>
  <c r="J1944" i="44"/>
  <c r="E1942" i="44"/>
  <c r="J1941" i="44"/>
  <c r="E1941" i="44"/>
  <c r="J1940" i="44"/>
  <c r="E1938" i="44"/>
  <c r="J1937" i="44"/>
  <c r="E1937" i="44"/>
  <c r="J1936" i="44"/>
  <c r="E1934" i="44"/>
  <c r="J1933" i="44"/>
  <c r="E1933" i="44"/>
  <c r="J1932" i="44"/>
  <c r="E1930" i="44"/>
  <c r="J1929" i="44"/>
  <c r="E1929" i="44"/>
  <c r="J1928" i="44"/>
  <c r="E1926" i="44"/>
  <c r="J1925" i="44"/>
  <c r="E1925" i="44"/>
  <c r="J1924" i="44"/>
  <c r="E1922" i="44"/>
  <c r="J1921" i="44"/>
  <c r="E1921" i="44"/>
  <c r="J1920" i="44"/>
  <c r="E1918" i="44"/>
  <c r="J1917" i="44"/>
  <c r="E1917" i="44"/>
  <c r="J1916" i="44"/>
  <c r="E1914" i="44"/>
  <c r="J1913" i="44"/>
  <c r="E1913" i="44"/>
  <c r="J1912" i="44"/>
  <c r="E1910" i="44"/>
  <c r="J1909" i="44"/>
  <c r="E1909" i="44"/>
  <c r="J1908" i="44"/>
  <c r="E1906" i="44"/>
  <c r="J1905" i="44"/>
  <c r="E1905" i="44"/>
  <c r="J1904" i="44"/>
  <c r="E1902" i="44"/>
  <c r="J1901" i="44"/>
  <c r="E1901" i="44"/>
  <c r="J1900" i="44"/>
  <c r="E1898" i="44"/>
  <c r="J1897" i="44"/>
  <c r="E1897" i="44"/>
  <c r="J1896" i="44"/>
  <c r="E1894" i="44"/>
  <c r="J1893" i="44"/>
  <c r="E1893" i="44"/>
  <c r="J1892" i="44"/>
  <c r="E1890" i="44"/>
  <c r="J1889" i="44"/>
  <c r="E1889" i="44"/>
  <c r="J1888" i="44"/>
  <c r="E1886" i="44"/>
  <c r="J1885" i="44"/>
  <c r="E1885" i="44"/>
  <c r="J1884" i="44"/>
  <c r="E1882" i="44"/>
  <c r="J1881" i="44"/>
  <c r="E1881" i="44"/>
  <c r="J1880" i="44"/>
  <c r="E1878" i="44"/>
  <c r="J1877" i="44"/>
  <c r="E1877" i="44"/>
  <c r="J1876" i="44"/>
  <c r="E1874" i="44"/>
  <c r="J1873" i="44"/>
  <c r="E1873" i="44"/>
  <c r="J1872" i="44"/>
  <c r="E1870" i="44"/>
  <c r="J1869" i="44"/>
  <c r="E1869" i="44"/>
  <c r="J1868" i="44"/>
  <c r="E1866" i="44"/>
  <c r="J1865" i="44"/>
  <c r="E1865" i="44"/>
  <c r="J1864" i="44"/>
  <c r="E1862" i="44"/>
  <c r="J1861" i="44"/>
  <c r="E1861" i="44"/>
  <c r="J1860" i="44"/>
  <c r="E1858" i="44"/>
  <c r="J1857" i="44"/>
  <c r="E1857" i="44"/>
  <c r="J1856" i="44"/>
  <c r="E1854" i="44"/>
  <c r="J1853" i="44"/>
  <c r="E1853" i="44"/>
  <c r="J1852" i="44"/>
  <c r="E1850" i="44"/>
  <c r="J1849" i="44"/>
  <c r="E1849" i="44"/>
  <c r="J1848" i="44"/>
  <c r="E1846" i="44"/>
  <c r="J1845" i="44"/>
  <c r="E1845" i="44"/>
  <c r="J1844" i="44"/>
  <c r="E1842" i="44"/>
  <c r="J1841" i="44"/>
  <c r="E1841" i="44"/>
  <c r="J1840" i="44"/>
  <c r="E1838" i="44"/>
  <c r="J1837" i="44"/>
  <c r="E1837" i="44"/>
  <c r="J1836" i="44"/>
  <c r="E1834" i="44"/>
  <c r="J1833" i="44"/>
  <c r="E1833" i="44"/>
  <c r="J1832" i="44"/>
  <c r="E1830" i="44"/>
  <c r="J1829" i="44"/>
  <c r="E1829" i="44"/>
  <c r="J1828" i="44"/>
  <c r="E1826" i="44"/>
  <c r="J1825" i="44"/>
  <c r="E1825" i="44"/>
  <c r="J1824" i="44"/>
  <c r="E1822" i="44"/>
  <c r="J1821" i="44"/>
  <c r="E1821" i="44"/>
  <c r="J1820" i="44"/>
  <c r="E1818" i="44"/>
  <c r="J1817" i="44"/>
  <c r="E1817" i="44"/>
  <c r="J1816" i="44"/>
  <c r="E1814" i="44"/>
  <c r="J1813" i="44"/>
  <c r="E1813" i="44"/>
  <c r="J1812" i="44"/>
  <c r="E1810" i="44"/>
  <c r="J1809" i="44"/>
  <c r="E1809" i="44"/>
  <c r="J1808" i="44"/>
  <c r="E1806" i="44"/>
  <c r="J1805" i="44"/>
  <c r="E1805" i="44"/>
  <c r="J1804" i="44"/>
  <c r="E1802" i="44"/>
  <c r="J1801" i="44"/>
  <c r="E1801" i="44"/>
  <c r="J1800" i="44"/>
  <c r="E1798" i="44"/>
  <c r="J1797" i="44"/>
  <c r="E1797" i="44"/>
  <c r="J1796" i="44"/>
  <c r="E1794" i="44"/>
  <c r="J1793" i="44"/>
  <c r="E1793" i="44"/>
  <c r="J1792" i="44"/>
  <c r="E1790" i="44"/>
  <c r="J1789" i="44"/>
  <c r="E1789" i="44"/>
  <c r="J1788" i="44"/>
  <c r="E1786" i="44"/>
  <c r="J1785" i="44"/>
  <c r="E1785" i="44"/>
  <c r="J1784" i="44"/>
  <c r="E1782" i="44"/>
  <c r="J1781" i="44"/>
  <c r="E1781" i="44"/>
  <c r="J1780" i="44"/>
  <c r="E1778" i="44"/>
  <c r="J1777" i="44"/>
  <c r="E1777" i="44"/>
  <c r="J1776" i="44"/>
  <c r="E1774" i="44"/>
  <c r="J1773" i="44"/>
  <c r="E1773" i="44"/>
  <c r="J1772" i="44"/>
  <c r="E1770" i="44"/>
  <c r="J1769" i="44"/>
  <c r="E1769" i="44"/>
  <c r="J1768" i="44"/>
  <c r="E1766" i="44"/>
  <c r="J1765" i="44"/>
  <c r="E1765" i="44"/>
  <c r="J1764" i="44"/>
  <c r="E1762" i="44"/>
  <c r="J1761" i="44"/>
  <c r="E1761" i="44"/>
  <c r="J1760" i="44"/>
  <c r="E1758" i="44"/>
  <c r="J1757" i="44"/>
  <c r="E1757" i="44"/>
  <c r="J1756" i="44"/>
  <c r="E1754" i="44"/>
  <c r="J1753" i="44"/>
  <c r="E1753" i="44"/>
  <c r="J1752" i="44"/>
  <c r="E1750" i="44"/>
  <c r="J1749" i="44"/>
  <c r="E1749" i="44"/>
  <c r="J1748" i="44"/>
  <c r="E1746" i="44"/>
  <c r="J1745" i="44"/>
  <c r="E1745" i="44"/>
  <c r="J1744" i="44"/>
  <c r="E1742" i="44"/>
  <c r="J1741" i="44"/>
  <c r="E1741" i="44"/>
  <c r="J1740" i="44"/>
  <c r="E1738" i="44"/>
  <c r="J1737" i="44"/>
  <c r="E1737" i="44"/>
  <c r="J1736" i="44"/>
  <c r="E1734" i="44"/>
  <c r="J1733" i="44"/>
  <c r="E1733" i="44"/>
  <c r="J1732" i="44"/>
  <c r="E1730" i="44"/>
  <c r="J1729" i="44"/>
  <c r="E1729" i="44"/>
  <c r="J1728" i="44"/>
  <c r="E1726" i="44"/>
  <c r="J1725" i="44"/>
  <c r="E1725" i="44"/>
  <c r="J1724" i="44"/>
  <c r="E1722" i="44"/>
  <c r="J1721" i="44"/>
  <c r="E1721" i="44"/>
  <c r="J1720" i="44"/>
  <c r="E1718" i="44"/>
  <c r="J1717" i="44"/>
  <c r="E1717" i="44"/>
  <c r="J1716" i="44"/>
  <c r="E1714" i="44"/>
  <c r="J1713" i="44"/>
  <c r="E1713" i="44"/>
  <c r="J1712" i="44"/>
  <c r="E1710" i="44"/>
  <c r="J1709" i="44"/>
  <c r="E1709" i="44"/>
  <c r="J1708" i="44"/>
  <c r="E1706" i="44"/>
  <c r="J1705" i="44"/>
  <c r="E1705" i="44"/>
  <c r="J1704" i="44"/>
  <c r="E1702" i="44"/>
  <c r="J1701" i="44"/>
  <c r="E1701" i="44"/>
  <c r="J1700" i="44"/>
  <c r="E1698" i="44"/>
  <c r="J1697" i="44"/>
  <c r="E1697" i="44"/>
  <c r="J1696" i="44"/>
  <c r="E1694" i="44"/>
  <c r="J1693" i="44"/>
  <c r="E1693" i="44"/>
  <c r="J1692" i="44"/>
  <c r="E1690" i="44"/>
  <c r="J1689" i="44"/>
  <c r="E1689" i="44"/>
  <c r="J1688" i="44"/>
  <c r="E1686" i="44"/>
  <c r="J1685" i="44"/>
  <c r="E1685" i="44"/>
  <c r="J1684" i="44"/>
  <c r="E1682" i="44"/>
  <c r="J1681" i="44"/>
  <c r="E1681" i="44"/>
  <c r="J1680" i="44"/>
  <c r="E1678" i="44"/>
  <c r="J1677" i="44"/>
  <c r="E1677" i="44"/>
  <c r="J1676" i="44"/>
  <c r="E1674" i="44"/>
  <c r="J1673" i="44"/>
  <c r="E1673" i="44"/>
  <c r="J1672" i="44"/>
  <c r="E1670" i="44"/>
  <c r="J1669" i="44"/>
  <c r="E1669" i="44"/>
  <c r="J1668" i="44"/>
  <c r="E1666" i="44"/>
  <c r="J1665" i="44"/>
  <c r="E1665" i="44"/>
  <c r="J1664" i="44"/>
  <c r="E1662" i="44"/>
  <c r="J1661" i="44"/>
  <c r="E1661" i="44"/>
  <c r="J1660" i="44"/>
  <c r="E1658" i="44"/>
  <c r="J1657" i="44"/>
  <c r="E1657" i="44"/>
  <c r="J1656" i="44"/>
  <c r="E1654" i="44"/>
  <c r="J1653" i="44"/>
  <c r="E1653" i="44"/>
  <c r="J1652" i="44"/>
  <c r="E1650" i="44"/>
  <c r="J1649" i="44"/>
  <c r="E1649" i="44"/>
  <c r="J1648" i="44"/>
  <c r="E1646" i="44"/>
  <c r="J1645" i="44"/>
  <c r="E1645" i="44"/>
  <c r="J1644" i="44"/>
  <c r="E1642" i="44"/>
  <c r="J1641" i="44"/>
  <c r="E1641" i="44"/>
  <c r="J1640" i="44"/>
  <c r="E1638" i="44"/>
  <c r="J1637" i="44"/>
  <c r="E1637" i="44"/>
  <c r="J1636" i="44"/>
  <c r="E1634" i="44"/>
  <c r="J1633" i="44"/>
  <c r="E1633" i="44"/>
  <c r="J1632" i="44"/>
  <c r="E1630" i="44"/>
  <c r="J1629" i="44"/>
  <c r="E1629" i="44"/>
  <c r="J1628" i="44"/>
  <c r="E1626" i="44"/>
  <c r="J1625" i="44"/>
  <c r="E1625" i="44"/>
  <c r="J1624" i="44"/>
  <c r="E1622" i="44"/>
  <c r="J1621" i="44"/>
  <c r="E1621" i="44"/>
  <c r="J1620" i="44"/>
  <c r="E1618" i="44"/>
  <c r="J1617" i="44"/>
  <c r="E1617" i="44"/>
  <c r="J1616" i="44"/>
  <c r="E1614" i="44"/>
  <c r="J1613" i="44"/>
  <c r="E1613" i="44"/>
  <c r="J1612" i="44"/>
  <c r="E1610" i="44"/>
  <c r="J1609" i="44"/>
  <c r="E1609" i="44"/>
  <c r="J1608" i="44"/>
  <c r="E1606" i="44"/>
  <c r="J1605" i="44"/>
  <c r="E1605" i="44"/>
  <c r="J1604" i="44"/>
  <c r="E1602" i="44"/>
  <c r="J1601" i="44"/>
  <c r="E1601" i="44"/>
  <c r="J1600" i="44"/>
  <c r="E1598" i="44"/>
  <c r="J1597" i="44"/>
  <c r="E1597" i="44"/>
  <c r="J1596" i="44"/>
  <c r="E1594" i="44"/>
  <c r="J1593" i="44"/>
  <c r="E1593" i="44"/>
  <c r="J1592" i="44"/>
  <c r="E1590" i="44"/>
  <c r="J1589" i="44"/>
  <c r="E1589" i="44"/>
  <c r="J1588" i="44"/>
  <c r="E1586" i="44"/>
  <c r="J1585" i="44"/>
  <c r="E1585" i="44"/>
  <c r="J1584" i="44"/>
  <c r="E1582" i="44"/>
  <c r="J1581" i="44"/>
  <c r="E1581" i="44"/>
  <c r="J1580" i="44"/>
  <c r="E1578" i="44"/>
  <c r="J1577" i="44"/>
  <c r="E1577" i="44"/>
  <c r="J1576" i="44"/>
  <c r="E1574" i="44"/>
  <c r="J1573" i="44"/>
  <c r="E1573" i="44"/>
  <c r="J1572" i="44"/>
  <c r="E1570" i="44"/>
  <c r="J1569" i="44"/>
  <c r="E1569" i="44"/>
  <c r="J1568" i="44"/>
  <c r="E1566" i="44"/>
  <c r="J1565" i="44"/>
  <c r="E1565" i="44"/>
  <c r="J1564" i="44"/>
  <c r="E1562" i="44"/>
  <c r="J1561" i="44"/>
  <c r="E1561" i="44"/>
  <c r="J1560" i="44"/>
  <c r="E1558" i="44"/>
  <c r="J1557" i="44"/>
  <c r="E1557" i="44"/>
  <c r="J1556" i="44"/>
  <c r="E1554" i="44"/>
  <c r="J1553" i="44"/>
  <c r="E1553" i="44"/>
  <c r="J1552" i="44"/>
  <c r="E1550" i="44"/>
  <c r="J1549" i="44"/>
  <c r="E1549" i="44"/>
  <c r="J1548" i="44"/>
  <c r="E1546" i="44"/>
  <c r="J1545" i="44"/>
  <c r="E1545" i="44"/>
  <c r="J1544" i="44"/>
  <c r="E1542" i="44"/>
  <c r="J1541" i="44"/>
  <c r="E1541" i="44"/>
  <c r="J1540" i="44"/>
  <c r="E1538" i="44"/>
  <c r="J1537" i="44"/>
  <c r="E1537" i="44"/>
  <c r="J1536" i="44"/>
  <c r="E1534" i="44"/>
  <c r="J1533" i="44"/>
  <c r="E1533" i="44"/>
  <c r="J1532" i="44"/>
  <c r="E1530" i="44"/>
  <c r="J1529" i="44"/>
  <c r="E1529" i="44"/>
  <c r="J1528" i="44"/>
  <c r="E1526" i="44"/>
  <c r="J1525" i="44"/>
  <c r="E1525" i="44"/>
  <c r="J1524" i="44"/>
  <c r="E1522" i="44"/>
  <c r="J1521" i="44"/>
  <c r="E1521" i="44"/>
  <c r="J1520" i="44"/>
  <c r="E1518" i="44"/>
  <c r="J1517" i="44"/>
  <c r="E1517" i="44"/>
  <c r="J1516" i="44"/>
  <c r="E1514" i="44"/>
  <c r="J1513" i="44"/>
  <c r="E1513" i="44"/>
  <c r="J1512" i="44"/>
  <c r="E1510" i="44"/>
  <c r="J1509" i="44"/>
  <c r="E1509" i="44"/>
  <c r="J1508" i="44"/>
  <c r="E1506" i="44"/>
  <c r="J1505" i="44"/>
  <c r="E1505" i="44"/>
  <c r="J1504" i="44"/>
  <c r="E1502" i="44"/>
  <c r="J1501" i="44"/>
  <c r="E1501" i="44"/>
  <c r="J1500" i="44"/>
  <c r="E1498" i="44"/>
  <c r="J1497" i="44"/>
  <c r="E1497" i="44"/>
  <c r="J1496" i="44"/>
  <c r="E1494" i="44"/>
  <c r="J1493" i="44"/>
  <c r="E1493" i="44"/>
  <c r="J1492" i="44"/>
  <c r="E1490" i="44"/>
  <c r="J1489" i="44"/>
  <c r="E1489" i="44"/>
  <c r="J1488" i="44"/>
  <c r="E1486" i="44"/>
  <c r="J1485" i="44"/>
  <c r="E1485" i="44"/>
  <c r="J1484" i="44"/>
  <c r="E1482" i="44"/>
  <c r="J1481" i="44"/>
  <c r="E1481" i="44"/>
  <c r="J1480" i="44"/>
  <c r="E1478" i="44"/>
  <c r="J1477" i="44"/>
  <c r="E1477" i="44"/>
  <c r="J1476" i="44"/>
  <c r="E1474" i="44"/>
  <c r="J1473" i="44"/>
  <c r="E1473" i="44"/>
  <c r="J1472" i="44"/>
  <c r="E1470" i="44"/>
  <c r="J1469" i="44"/>
  <c r="E1469" i="44"/>
  <c r="J1468" i="44"/>
  <c r="E1466" i="44"/>
  <c r="J1465" i="44"/>
  <c r="E1465" i="44"/>
  <c r="J1464" i="44"/>
  <c r="E1462" i="44"/>
  <c r="J1461" i="44"/>
  <c r="E1461" i="44"/>
  <c r="J1460" i="44"/>
  <c r="E1458" i="44"/>
  <c r="J1457" i="44"/>
  <c r="E1457" i="44"/>
  <c r="J1456" i="44"/>
  <c r="E1454" i="44"/>
  <c r="J1453" i="44"/>
  <c r="E1453" i="44"/>
  <c r="J1452" i="44"/>
  <c r="E1450" i="44"/>
  <c r="J1449" i="44"/>
  <c r="E1449" i="44"/>
  <c r="J1448" i="44"/>
  <c r="E1446" i="44"/>
  <c r="J1445" i="44"/>
  <c r="E1445" i="44"/>
  <c r="J1444" i="44"/>
  <c r="E1442" i="44"/>
  <c r="J1441" i="44"/>
  <c r="E1441" i="44"/>
  <c r="J1440" i="44"/>
  <c r="E1438" i="44"/>
  <c r="J1437" i="44"/>
  <c r="E1437" i="44"/>
  <c r="J1436" i="44"/>
  <c r="E1434" i="44"/>
  <c r="J1433" i="44"/>
  <c r="E1433" i="44"/>
  <c r="J1432" i="44"/>
  <c r="E1430" i="44"/>
  <c r="J1429" i="44"/>
  <c r="E1429" i="44"/>
  <c r="J1428" i="44"/>
  <c r="E1426" i="44"/>
  <c r="J1425" i="44"/>
  <c r="E1425" i="44"/>
  <c r="J1424" i="44"/>
  <c r="E1422" i="44"/>
  <c r="J1421" i="44"/>
  <c r="E1421" i="44"/>
  <c r="J1420" i="44"/>
  <c r="E1418" i="44"/>
  <c r="J1417" i="44"/>
  <c r="E1417" i="44"/>
  <c r="J1416" i="44"/>
  <c r="E1414" i="44"/>
  <c r="J1413" i="44"/>
  <c r="E1413" i="44"/>
  <c r="J1412" i="44"/>
  <c r="E1410" i="44"/>
  <c r="J1409" i="44"/>
  <c r="E1409" i="44"/>
  <c r="J1408" i="44"/>
  <c r="E1406" i="44"/>
  <c r="J1405" i="44"/>
  <c r="E1405" i="44"/>
  <c r="J1404" i="44"/>
  <c r="E1402" i="44"/>
  <c r="J1401" i="44"/>
  <c r="E1401" i="44"/>
  <c r="J1400" i="44"/>
  <c r="E1398" i="44"/>
  <c r="J1397" i="44"/>
  <c r="E1397" i="44"/>
  <c r="J1396" i="44"/>
  <c r="E1394" i="44"/>
  <c r="J1393" i="44"/>
  <c r="E1393" i="44"/>
  <c r="J1392" i="44"/>
  <c r="E1390" i="44"/>
  <c r="J1389" i="44"/>
  <c r="E1389" i="44"/>
  <c r="J1388" i="44"/>
  <c r="E1386" i="44"/>
  <c r="J1385" i="44"/>
  <c r="E1385" i="44"/>
  <c r="J1384" i="44"/>
  <c r="E1382" i="44"/>
  <c r="J1381" i="44"/>
  <c r="E1381" i="44"/>
  <c r="J1380" i="44"/>
  <c r="E1378" i="44"/>
  <c r="J1377" i="44"/>
  <c r="E1377" i="44"/>
  <c r="J1376" i="44"/>
  <c r="E1374" i="44"/>
  <c r="J1373" i="44"/>
  <c r="E1373" i="44"/>
  <c r="J1372" i="44"/>
  <c r="E1370" i="44"/>
  <c r="J1369" i="44"/>
  <c r="E1369" i="44"/>
  <c r="J1368" i="44"/>
  <c r="E1366" i="44"/>
  <c r="J1365" i="44"/>
  <c r="E1365" i="44"/>
  <c r="J1364" i="44"/>
  <c r="E1362" i="44"/>
  <c r="J1361" i="44"/>
  <c r="E1361" i="44"/>
  <c r="J1360" i="44"/>
  <c r="E1358" i="44"/>
  <c r="J1357" i="44"/>
  <c r="E1357" i="44"/>
  <c r="J1356" i="44"/>
  <c r="E1354" i="44"/>
  <c r="J1353" i="44"/>
  <c r="E1353" i="44"/>
  <c r="J1352" i="44"/>
  <c r="E1350" i="44"/>
  <c r="J1349" i="44"/>
  <c r="E1349" i="44"/>
  <c r="J1348" i="44"/>
  <c r="E1346" i="44"/>
  <c r="J1345" i="44"/>
  <c r="E1345" i="44"/>
  <c r="J1344" i="44"/>
  <c r="E1342" i="44"/>
  <c r="J1341" i="44"/>
  <c r="E1341" i="44"/>
  <c r="J1340" i="44"/>
  <c r="E1338" i="44"/>
  <c r="J1337" i="44"/>
  <c r="E1337" i="44"/>
  <c r="J1336" i="44"/>
  <c r="E1334" i="44"/>
  <c r="J1333" i="44"/>
  <c r="E1333" i="44"/>
  <c r="J1332" i="44"/>
  <c r="E1330" i="44"/>
  <c r="J1329" i="44"/>
  <c r="E1329" i="44"/>
  <c r="J1328" i="44"/>
  <c r="E1326" i="44"/>
  <c r="J1325" i="44"/>
  <c r="E1325" i="44"/>
  <c r="J1324" i="44"/>
  <c r="E1322" i="44"/>
  <c r="J1321" i="44"/>
  <c r="E1321" i="44"/>
  <c r="J1320" i="44"/>
  <c r="E1318" i="44"/>
  <c r="J1317" i="44"/>
  <c r="E1317" i="44"/>
  <c r="J1316" i="44"/>
  <c r="E1314" i="44"/>
  <c r="J1313" i="44"/>
  <c r="E1313" i="44"/>
  <c r="J1312" i="44"/>
  <c r="E1310" i="44"/>
  <c r="J1309" i="44"/>
  <c r="E1309" i="44"/>
  <c r="J1308" i="44"/>
  <c r="E1306" i="44"/>
  <c r="J1305" i="44"/>
  <c r="E1305" i="44"/>
  <c r="J1304" i="44"/>
  <c r="E1302" i="44"/>
  <c r="J1301" i="44"/>
  <c r="E1301" i="44"/>
  <c r="J1300" i="44"/>
  <c r="E1298" i="44"/>
  <c r="J1297" i="44"/>
  <c r="E1297" i="44"/>
  <c r="J1296" i="44"/>
  <c r="E1294" i="44"/>
  <c r="J1293" i="44"/>
  <c r="E1293" i="44"/>
  <c r="J1292" i="44"/>
  <c r="E1290" i="44"/>
  <c r="J1289" i="44"/>
  <c r="E1289" i="44"/>
  <c r="J1288" i="44"/>
  <c r="E1286" i="44"/>
  <c r="J1285" i="44"/>
  <c r="E1285" i="44"/>
  <c r="J1284" i="44"/>
  <c r="E1282" i="44"/>
  <c r="J1281" i="44"/>
  <c r="E1281" i="44"/>
  <c r="J1280" i="44"/>
  <c r="E1278" i="44"/>
  <c r="J1277" i="44"/>
  <c r="E1277" i="44"/>
  <c r="J1276" i="44"/>
  <c r="E1274" i="44"/>
  <c r="J1273" i="44"/>
  <c r="E1273" i="44"/>
  <c r="J1272" i="44"/>
  <c r="E1270" i="44"/>
  <c r="J1269" i="44"/>
  <c r="E1269" i="44"/>
  <c r="J1268" i="44"/>
  <c r="E1266" i="44"/>
  <c r="J1265" i="44"/>
  <c r="E1265" i="44"/>
  <c r="J1264" i="44"/>
  <c r="E1262" i="44"/>
  <c r="J1261" i="44"/>
  <c r="E1261" i="44"/>
  <c r="J1260" i="44"/>
  <c r="E1258" i="44"/>
  <c r="J1257" i="44"/>
  <c r="E1257" i="44"/>
  <c r="J1256" i="44"/>
  <c r="E1254" i="44"/>
  <c r="J1253" i="44"/>
  <c r="E1253" i="44"/>
  <c r="J1252" i="44"/>
  <c r="E1250" i="44"/>
  <c r="J1249" i="44"/>
  <c r="E1249" i="44"/>
  <c r="J1248" i="44"/>
  <c r="E1246" i="44"/>
  <c r="J1245" i="44"/>
  <c r="E1245" i="44"/>
  <c r="J1244" i="44"/>
  <c r="E1242" i="44"/>
  <c r="J1241" i="44"/>
  <c r="E1241" i="44"/>
  <c r="J1240" i="44"/>
  <c r="E1238" i="44"/>
  <c r="J1237" i="44"/>
  <c r="E1237" i="44"/>
  <c r="J1236" i="44"/>
  <c r="E1234" i="44"/>
  <c r="C1234" i="44"/>
  <c r="J1233" i="44"/>
  <c r="E1233" i="44"/>
  <c r="C1233" i="44"/>
  <c r="J1232" i="44"/>
  <c r="C1231" i="44"/>
  <c r="E1230" i="44"/>
  <c r="C1230" i="44"/>
  <c r="J1229" i="44"/>
  <c r="E1229" i="44"/>
  <c r="J1228" i="44"/>
  <c r="C1228" i="44"/>
  <c r="C1227" i="44"/>
  <c r="E1226" i="44"/>
  <c r="J1225" i="44"/>
  <c r="E1225" i="44"/>
  <c r="C1225" i="44"/>
  <c r="J1224" i="44"/>
  <c r="C1224" i="44"/>
  <c r="E1222" i="44"/>
  <c r="C1222" i="44"/>
  <c r="J1221" i="44"/>
  <c r="E1221" i="44"/>
  <c r="C1221" i="44"/>
  <c r="J1220" i="44"/>
  <c r="C1219" i="44"/>
  <c r="E1218" i="44"/>
  <c r="C1218" i="44"/>
  <c r="J1217" i="44"/>
  <c r="E1217" i="44"/>
  <c r="J1216" i="44"/>
  <c r="C1216" i="44"/>
  <c r="C1215" i="44"/>
  <c r="E1214" i="44"/>
  <c r="J1213" i="44"/>
  <c r="E1213" i="44"/>
  <c r="C1213" i="44"/>
  <c r="J1212" i="44"/>
  <c r="C1212" i="44"/>
  <c r="E1210" i="44"/>
  <c r="C1210" i="44"/>
  <c r="J1209" i="44"/>
  <c r="E1209" i="44"/>
  <c r="C1209" i="44"/>
  <c r="J1208" i="44"/>
  <c r="J1205" i="44"/>
  <c r="J1204" i="44"/>
  <c r="J1201" i="44"/>
  <c r="J1200" i="44"/>
  <c r="J1197" i="44"/>
  <c r="J1196" i="44"/>
  <c r="J1193" i="44"/>
  <c r="J1192" i="44"/>
  <c r="J1189" i="44"/>
  <c r="J1188" i="44"/>
  <c r="J1185" i="44"/>
  <c r="J1184" i="44"/>
  <c r="J1181" i="44"/>
  <c r="J1180" i="44"/>
  <c r="J1177" i="44"/>
  <c r="J1176" i="44"/>
  <c r="J1173" i="44"/>
  <c r="J1172" i="44"/>
  <c r="J1169" i="44"/>
  <c r="J1168" i="44"/>
  <c r="J1165" i="44"/>
  <c r="J1164" i="44"/>
  <c r="J1161" i="44"/>
  <c r="J1160" i="44"/>
  <c r="J1157" i="44"/>
  <c r="J1156" i="44"/>
  <c r="J1153" i="44"/>
  <c r="J1152" i="44"/>
  <c r="J1149" i="44"/>
  <c r="J1148" i="44"/>
  <c r="J1145" i="44"/>
  <c r="J1144" i="44"/>
  <c r="J1141" i="44"/>
  <c r="J1140" i="44"/>
  <c r="J1137" i="44"/>
  <c r="J1136" i="44"/>
  <c r="J1133" i="44"/>
  <c r="J1132" i="44"/>
  <c r="J1129" i="44"/>
  <c r="J1128" i="44"/>
  <c r="J1125" i="44"/>
  <c r="J1124" i="44"/>
  <c r="H1122" i="44"/>
  <c r="J1121" i="44"/>
  <c r="H1121" i="44"/>
  <c r="J1120" i="44"/>
  <c r="H1119" i="44"/>
  <c r="H1118" i="44"/>
  <c r="J1117" i="44"/>
  <c r="J1116" i="44"/>
  <c r="H1116" i="44"/>
  <c r="H1115" i="44"/>
  <c r="J1113" i="44"/>
  <c r="H1113" i="44"/>
  <c r="J1112" i="44"/>
  <c r="H1112" i="44"/>
  <c r="H1110" i="44"/>
  <c r="J1109" i="44"/>
  <c r="H1109" i="44"/>
  <c r="J1108" i="44"/>
  <c r="H1107" i="44"/>
  <c r="H1106" i="44"/>
  <c r="J1105" i="44"/>
  <c r="J1104" i="44"/>
  <c r="H1104" i="44"/>
  <c r="H1103" i="44"/>
  <c r="J1101" i="44"/>
  <c r="H1101" i="44"/>
  <c r="J1100" i="44"/>
  <c r="H1100" i="44"/>
  <c r="E157" i="42"/>
  <c r="E145" i="42"/>
  <c r="E133" i="42"/>
  <c r="E121" i="42"/>
  <c r="L1" i="42"/>
  <c r="E157" i="2"/>
  <c r="E145" i="37"/>
  <c r="E133" i="37"/>
  <c r="E121" i="37"/>
  <c r="L1" i="37"/>
  <c r="A3" i="35"/>
  <c r="C3" i="35"/>
  <c r="M3" i="35"/>
  <c r="A4" i="35"/>
  <c r="C4" i="35"/>
  <c r="M4" i="35"/>
  <c r="A5" i="35"/>
  <c r="C5" i="35"/>
  <c r="M5" i="35"/>
  <c r="A6" i="35"/>
  <c r="C6" i="35"/>
  <c r="M6" i="35"/>
  <c r="A7" i="35"/>
  <c r="C7" i="35"/>
  <c r="M7" i="35"/>
  <c r="A8" i="35"/>
  <c r="C8" i="35"/>
  <c r="M8" i="35"/>
  <c r="A9" i="35"/>
  <c r="C9" i="35"/>
  <c r="M9" i="35"/>
  <c r="A10" i="35"/>
  <c r="C10" i="35"/>
  <c r="M10" i="35"/>
  <c r="A11" i="35"/>
  <c r="C11" i="35"/>
  <c r="M11" i="35"/>
  <c r="A12" i="35"/>
  <c r="C12" i="35"/>
  <c r="M12" i="35"/>
  <c r="A13" i="35"/>
  <c r="C13" i="35"/>
  <c r="M13" i="35"/>
  <c r="A14" i="35"/>
  <c r="C14" i="35"/>
  <c r="M14" i="35"/>
  <c r="A15" i="35"/>
  <c r="C15" i="35"/>
  <c r="M15" i="35"/>
  <c r="A16" i="35"/>
  <c r="C16" i="35"/>
  <c r="M16" i="35"/>
  <c r="A17" i="35"/>
  <c r="C17" i="35"/>
  <c r="M17" i="35"/>
  <c r="A18" i="35"/>
  <c r="C18" i="35"/>
  <c r="M18" i="35"/>
  <c r="M2" i="35"/>
  <c r="L3" i="35"/>
  <c r="L4" i="35"/>
  <c r="L5" i="35"/>
  <c r="L6" i="35"/>
  <c r="L7" i="35"/>
  <c r="L8" i="35"/>
  <c r="L9" i="35"/>
  <c r="L10" i="35"/>
  <c r="L11" i="35"/>
  <c r="L12" i="35"/>
  <c r="L13" i="35"/>
  <c r="L14" i="35"/>
  <c r="L15" i="35"/>
  <c r="L16" i="35"/>
  <c r="L17" i="35"/>
  <c r="L18" i="35"/>
  <c r="E145" i="31"/>
  <c r="E133" i="31"/>
  <c r="E121" i="31"/>
  <c r="L1" i="31"/>
  <c r="E145" i="2"/>
  <c r="E133" i="2"/>
  <c r="E121" i="2"/>
  <c r="L1" i="2"/>
  <c r="C3" i="36"/>
  <c r="F8" i="30"/>
  <c r="F16" i="30"/>
  <c r="C7" i="30"/>
  <c r="C15" i="30"/>
  <c r="C6" i="36"/>
  <c r="F10" i="30"/>
  <c r="F18" i="30"/>
  <c r="C9" i="30"/>
  <c r="C17" i="30"/>
  <c r="F13" i="30"/>
  <c r="F14" i="30"/>
  <c r="C5" i="30"/>
  <c r="A3" i="36"/>
  <c r="F15" i="30"/>
  <c r="C4" i="36"/>
  <c r="F9" i="30"/>
  <c r="F17" i="30"/>
  <c r="C8" i="30"/>
  <c r="C16" i="30"/>
  <c r="C4" i="30"/>
  <c r="C6" i="30"/>
  <c r="F3" i="30"/>
  <c r="F11" i="30"/>
  <c r="F19" i="30"/>
  <c r="C10" i="30"/>
  <c r="C18" i="30"/>
  <c r="F4" i="30"/>
  <c r="F12" i="30"/>
  <c r="C3" i="30"/>
  <c r="C11" i="30"/>
  <c r="C19" i="30"/>
  <c r="F5" i="30"/>
  <c r="C12" i="30"/>
  <c r="B4" i="36"/>
  <c r="F6" i="30"/>
  <c r="C13" i="30"/>
  <c r="F7" i="30"/>
  <c r="C14" i="30"/>
  <c r="B19" i="32" l="1"/>
  <c r="A4" i="36"/>
  <c r="B16" i="46"/>
  <c r="C5" i="36"/>
</calcChain>
</file>

<file path=xl/comments1.xml><?xml version="1.0" encoding="utf-8"?>
<comments xmlns="http://schemas.openxmlformats.org/spreadsheetml/2006/main">
  <authors>
    <author>Oscar, Tom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NeuralTools Quick Summary (Train-Test)
Net Information
   Name: Net Trained on Data Set #1
   Configuration: MLFN Numeric Predictor (2 nodes)
   Location: This Workbook
   Independent Category Variables: 1 (Serotype)
   Independent Numeric Variables: 1 (Time)
   Dependent Variable: Numeric Var. (Log)
Training
   Number of Cases: 192
   Training Time: 00:02:00
   Number of Trials: 1853734
   Reason Stopped: Auto-Stopped
   % Bad Predictions (30% Tolerance): 0.0000%
   Root Mean Square Error: 0.2689
   Mean Absolute Error: 0.2072
   Std. Deviation of Abs. Error: 0.1713
Testing
   Number of Cases: 84
   % Bad Predictions (30% Tolerance): 7.1429%
   Root Mean Square Error: 0.5451
   Mean Absolute Error: 0.4910
   Std. Deviation of Abs. Error: 0.2369
Data Set
   Name: Data Set #1
   Number of Rows: 276
   Manual Case Tags: YES
Variable Impact Analysis
   Time: 92.2779%
   Serotype: 7.7221%</t>
        </r>
      </text>
    </comment>
  </commentList>
</comments>
</file>

<file path=xl/comments2.xml><?xml version="1.0" encoding="utf-8"?>
<comments xmlns="http://schemas.openxmlformats.org/spreadsheetml/2006/main">
  <authors>
    <author>Oscar, Tom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#1
   Configuration: MLFN Numeric Predictor (2 nodes)
   Location: This Workbook
   Independent Category Variables: 1 (Serotype)
   Independent Numeric Variables: 1 (Time)
   Dependent Variable: Numeric Var. (Log)
Prediction
   Number of Cases: 17
   Live Prediction Enabled: YES
Data Set
   Name: Data Set #2
   Number of Rows: 17
   Manual Case Tags: NO
   Variable Matching: Automatic
   Indep. Category Variables Used: Names from training
   Indep. Numeric Variables Used: Names from training
   Dependent Variable: Numeric Var. (Log)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#1"
Net Configuration: MLFN Numeric Predictor (2 nodes)
Variable Matching: Automatic
   Independent Category Variables: 1
      Serotype
   Independent Numeric Variables: 1
      Time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#1"
Net Configuration: MLFN Numeric Predictor (2 nodes)
Variable Matching: Automatic
   Independent Category Variables: 1
      Serotype
   Independent Numeric Variables: 1
      Time</t>
        </r>
      </text>
    </comment>
  </commentList>
</comments>
</file>

<file path=xl/comments3.xml><?xml version="1.0" encoding="utf-8"?>
<comments xmlns="http://schemas.openxmlformats.org/spreadsheetml/2006/main">
  <authors>
    <author>Oscar, Tom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#1"
Net Configuration: MLFN Numeric Predictor (2 nodes)
Variable Matching: Automatic
   Independent Category Variables: 1
      Serotype
   Independent Numeric Variables: 1
      Time</t>
        </r>
      </text>
    </comment>
  </commentList>
</comments>
</file>

<file path=xl/sharedStrings.xml><?xml version="1.0" encoding="utf-8"?>
<sst xmlns="http://schemas.openxmlformats.org/spreadsheetml/2006/main" count="1939" uniqueCount="340">
  <si>
    <t>Serotype</t>
  </si>
  <si>
    <t>Time</t>
  </si>
  <si>
    <t>Log</t>
  </si>
  <si>
    <t>Typhimurium var 5-</t>
  </si>
  <si>
    <t>4,5,12:Nonmotile</t>
  </si>
  <si>
    <t>Kentucky</t>
  </si>
  <si>
    <t>Typhimurium</t>
  </si>
  <si>
    <t>Thompson</t>
  </si>
  <si>
    <t>4,12:Nonmotile</t>
  </si>
  <si>
    <t>Enteritidis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</si>
  <si>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</si>
  <si>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</si>
  <si>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</si>
  <si>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</si>
  <si>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</si>
  <si>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</si>
  <si>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</si>
  <si>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</si>
  <si>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</si>
  <si>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</si>
  <si>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</si>
  <si>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DG233E5D63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</si>
  <si>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</si>
  <si>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</si>
  <si>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</si>
  <si>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</si>
  <si>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</si>
  <si>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</si>
  <si>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</si>
  <si>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</si>
  <si>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</si>
  <si>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</si>
  <si>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</si>
  <si>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</si>
  <si>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</si>
  <si>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</si>
  <si>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</si>
  <si>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</si>
  <si>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</si>
  <si>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</si>
  <si>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</si>
  <si>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</si>
  <si>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Data Set #1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</si>
  <si>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</si>
  <si>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</si>
  <si>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</si>
  <si>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</si>
  <si>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</si>
  <si>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</si>
  <si>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</si>
  <si>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</si>
  <si>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</si>
  <si>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VP3439B65120DA9E60</t>
  </si>
  <si>
    <t>VG264CAE28A1276C0</t>
  </si>
  <si>
    <t>ST_Serotype</t>
  </si>
  <si>
    <t>2:Info</t>
  </si>
  <si>
    <t>2:Ranges</t>
  </si>
  <si>
    <t>2:MultiRefs</t>
  </si>
  <si>
    <t>2:Extension Info</t>
  </si>
  <si>
    <t>VP1652C6092CE286E</t>
  </si>
  <si>
    <t>VG267A7BF9E0DC12C</t>
  </si>
  <si>
    <t>ST_Time</t>
  </si>
  <si>
    <t>3:Info</t>
  </si>
  <si>
    <t>3:Ranges</t>
  </si>
  <si>
    <t>3:MultiRefs</t>
  </si>
  <si>
    <t>3:Extension Info</t>
  </si>
  <si>
    <t>VP20266A792AEB6E89</t>
  </si>
  <si>
    <t>VG323B3F53225C7C80</t>
  </si>
  <si>
    <t>ST_Log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</si>
  <si>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</si>
  <si>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</si>
  <si>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</si>
  <si>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</si>
  <si>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</si>
  <si>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</si>
  <si>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</si>
  <si>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</si>
  <si>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</si>
  <si>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</si>
  <si>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</si>
  <si>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</si>
  <si>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Auto Testing Fix Selection</t>
  </si>
  <si>
    <t>Auto Testing Random Seed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</si>
  <si>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</si>
  <si>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</si>
  <si>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</si>
  <si>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</si>
  <si>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</si>
  <si>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</si>
  <si>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</si>
  <si>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</si>
  <si>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</si>
  <si>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</si>
  <si>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</si>
  <si>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</si>
  <si>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</si>
  <si>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</si>
  <si>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</si>
  <si>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</si>
  <si>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</si>
  <si>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</si>
  <si>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</si>
  <si>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</si>
  <si>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</si>
  <si>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</si>
  <si>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</si>
  <si>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</si>
  <si>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</si>
  <si>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</si>
  <si>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</si>
  <si>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</si>
  <si>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</si>
  <si>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</si>
  <si>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</si>
  <si>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</si>
  <si>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</si>
  <si>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</si>
  <si>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</si>
  <si>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</si>
  <si>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</si>
  <si>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</si>
  <si>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</si>
  <si>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</si>
  <si>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</si>
  <si>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</si>
  <si>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</si>
  <si>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</si>
  <si>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Testing Subset Sensitivity Analysis Row (added in 6.0.0 / record format 2)</t>
  </si>
  <si>
    <t>Last Training Session Compatible with TSSA</t>
  </si>
  <si>
    <t>Last Session Duration (Seconds)</t>
  </si>
  <si>
    <t>Net Config Type</t>
  </si>
  <si>
    <t>MLFN net is auto-configured</t>
  </si>
  <si>
    <t>MLFN 1st Layer Count</t>
  </si>
  <si>
    <t>MLFN 2nd Layer Count</t>
  </si>
  <si>
    <t>_TRUE</t>
  </si>
  <si>
    <t>_FALSE</t>
  </si>
  <si>
    <t>NeuralTools Variable Record</t>
  </si>
  <si>
    <t>Format of Variable Record</t>
  </si>
  <si>
    <t>Rows in Variable Record</t>
  </si>
  <si>
    <t>G2163532960740788448</t>
  </si>
  <si>
    <t>Book1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</si>
  <si>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</si>
  <si>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</si>
  <si>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</si>
  <si>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</si>
  <si>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</si>
  <si>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</si>
  <si>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</si>
  <si>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</si>
  <si>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</si>
  <si>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</si>
  <si>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</si>
  <si>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</si>
  <si>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</si>
  <si>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</si>
  <si>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</si>
  <si>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Data Set #1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</si>
  <si>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</si>
  <si>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</si>
  <si>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</si>
  <si>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</si>
  <si>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</si>
  <si>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NeuralTools: Neural Net Training and Auto-Testing</t>
  </si>
  <si>
    <t>Performed By: Oscar, Tom</t>
  </si>
  <si>
    <t>Data Set: Data Set #1</t>
  </si>
  <si>
    <t>Net: Net Trained on Data Set #1</t>
  </si>
  <si>
    <t>Summary</t>
  </si>
  <si>
    <t>Net Information</t>
  </si>
  <si>
    <t xml:space="preserve">    Name</t>
  </si>
  <si>
    <t>MLFN Numeric Predictor (2 nodes)</t>
  </si>
  <si>
    <t xml:space="preserve">    Location</t>
  </si>
  <si>
    <t>This Workbook</t>
  </si>
  <si>
    <t xml:space="preserve">    Independent Category Variables</t>
  </si>
  <si>
    <t>1 (Serotype)</t>
  </si>
  <si>
    <t xml:space="preserve">    Independent Numeric Variables</t>
  </si>
  <si>
    <t>1 (Time)</t>
  </si>
  <si>
    <t xml:space="preserve">    Dependent Variable</t>
  </si>
  <si>
    <t>Numeric Var. (Log)</t>
  </si>
  <si>
    <t>Training</t>
  </si>
  <si>
    <t xml:space="preserve">    Number of Cases</t>
  </si>
  <si>
    <t xml:space="preserve">    Training Time</t>
  </si>
  <si>
    <t xml:space="preserve">    Number of Trials</t>
  </si>
  <si>
    <t xml:space="preserve">    Reason Stopped</t>
  </si>
  <si>
    <t xml:space="preserve">    % Bad Predictions (30% Tolerance)</t>
  </si>
  <si>
    <t xml:space="preserve">    Root Mean Square Error</t>
  </si>
  <si>
    <t xml:space="preserve">    Mean Absolute Error</t>
  </si>
  <si>
    <t xml:space="preserve">    Std. Deviation of Abs. Error</t>
  </si>
  <si>
    <t>Testing</t>
  </si>
  <si>
    <t>Data Set</t>
  </si>
  <si>
    <t xml:space="preserve">    Number of Rows</t>
  </si>
  <si>
    <t xml:space="preserve">    Manual Case Tags</t>
  </si>
  <si>
    <t>Auto-Stopped</t>
  </si>
  <si>
    <t>Data for Histogram (Training)</t>
  </si>
  <si>
    <t>Outline(x)</t>
  </si>
  <si>
    <t>Outline(y)</t>
  </si>
  <si>
    <t>Fill(x)</t>
  </si>
  <si>
    <t>Fill(y)</t>
  </si>
  <si>
    <t>Histogram Bins (Training)</t>
  </si>
  <si>
    <t>Bin Min</t>
  </si>
  <si>
    <t>Bin Max</t>
  </si>
  <si>
    <t>Bin Midpoint</t>
  </si>
  <si>
    <t>Freq.</t>
  </si>
  <si>
    <t>Bin #1</t>
  </si>
  <si>
    <t>Bin #2</t>
  </si>
  <si>
    <t>Bin #3</t>
  </si>
  <si>
    <t>Bin #4</t>
  </si>
  <si>
    <t>Bin #5</t>
  </si>
  <si>
    <t>Bin #6</t>
  </si>
  <si>
    <t>Bin #7</t>
  </si>
  <si>
    <t>Bin #8</t>
  </si>
  <si>
    <t>Bin #9</t>
  </si>
  <si>
    <t>Training Data</t>
  </si>
  <si>
    <t>Row Number</t>
  </si>
  <si>
    <t>Actual</t>
  </si>
  <si>
    <t>Predicted</t>
  </si>
  <si>
    <t>Residual</t>
  </si>
  <si>
    <t>Data for Histogram (Testing)</t>
  </si>
  <si>
    <t>Histogram Bins (Testing)</t>
  </si>
  <si>
    <t>Testing Data</t>
  </si>
  <si>
    <t>The data below is used to generate Summary Report graphs, but is not part of the report.</t>
  </si>
  <si>
    <t>Train-Test Report for Net Trained on Data Set #1</t>
  </si>
  <si>
    <t>ST_TrainTestReportforNetTrainedonDataSet1</t>
  </si>
  <si>
    <t>ST_TrainTestReportforNetTrainedonDataSet1_7</t>
  </si>
  <si>
    <t>4:Info</t>
  </si>
  <si>
    <t>4:Ranges</t>
  </si>
  <si>
    <t>4:MultiRefs</t>
  </si>
  <si>
    <t>4:Extension Info</t>
  </si>
  <si>
    <t>ST_TrainTestReportforNetTrainedonDataSet1_8</t>
  </si>
  <si>
    <t>NeuralTools Output DS Record</t>
  </si>
  <si>
    <t>Input DS GUID</t>
  </si>
  <si>
    <t>Tag Used</t>
  </si>
  <si>
    <t>train</t>
  </si>
  <si>
    <t>test</t>
  </si>
  <si>
    <t>Prediction</t>
  </si>
  <si>
    <t>Good/Bad</t>
  </si>
  <si>
    <t>Good</t>
  </si>
  <si>
    <t>Bad</t>
  </si>
  <si>
    <t>G1784540753163125600</t>
  </si>
  <si>
    <t>Variable Impact Analysis</t>
  </si>
  <si>
    <t xml:space="preserve">    Time</t>
  </si>
  <si>
    <t xml:space="preserve">    Serotype</t>
  </si>
  <si>
    <t>G3245233670603542995</t>
  </si>
  <si>
    <t>C:\Users\toscar\AppData\Local\Temp\NTSensitivityAnalysisNet2456420953.ntf</t>
  </si>
  <si>
    <t>G0060216581286182394</t>
  </si>
  <si>
    <t>C:\Users\toscar\AppData\Local\Temp\NTSensitivityAnalysisNet1137325277.ntf</t>
  </si>
  <si>
    <t>G0876230299931758992</t>
  </si>
  <si>
    <t>C:\Users\toscar\AppData\Local\Temp\NTSensitivityAnalysisNet1839728588.ntf</t>
  </si>
  <si>
    <t>G0964678491526141040</t>
  </si>
  <si>
    <t>C:\Users\toscar\AppData\Local\Temp\NTSensitivityAnalysisNet1863526415.ntf</t>
  </si>
  <si>
    <t>G1714040419728337451</t>
  </si>
  <si>
    <t>C:\Users\toscar\AppData\Local\Temp\NTSensitivityAnalysisNet2077025995.ntf</t>
  </si>
  <si>
    <t>G0619412100524566918</t>
  </si>
  <si>
    <t>C:\Users\toscar\AppData\Local\Temp\NTSensitivityAnalysisNet2340523548.ntf</t>
  </si>
  <si>
    <t>G0246953202078309552</t>
  </si>
  <si>
    <t>C:\Users\toscar\AppData\Local\Temp\NTSensitivityAnalysisNet2532726537.ntf</t>
  </si>
  <si>
    <t>G1770156109733263790</t>
  </si>
  <si>
    <t>C:\Users\toscar\AppData\Local\Temp\NTSensitivityAnalysisNet1152710617.ntf</t>
  </si>
  <si>
    <t>G1281054313447817088</t>
  </si>
  <si>
    <t>C:\Users\toscar\AppData\Local\Temp\NTSensitivityAnalysisNet1794825530.ntf</t>
  </si>
  <si>
    <t>G3009507812639621411</t>
  </si>
  <si>
    <t>C:\Users\toscar\AppData\Local\Temp\NTSensitivityAnalysisNet2739320807.ntf</t>
  </si>
  <si>
    <t>G1412036168885380992</t>
  </si>
  <si>
    <t>C:\Users\toscar\AppData\Local\Temp\NTSensitivityAnalysisNet2697818444.ntf</t>
  </si>
  <si>
    <t>G0563442846421414005</t>
  </si>
  <si>
    <t>C:\Users\toscar\AppData\Local\Temp\NTSensitivityAnalysisNet2914027469.ntf</t>
  </si>
  <si>
    <t>G1217833912868169432</t>
  </si>
  <si>
    <t>C:\Users\toscar\AppData\Local\Temp\NTSensitivityAnalysisNet2893016546.ntf</t>
  </si>
  <si>
    <t>G2556580371514755075</t>
  </si>
  <si>
    <t>C:\Users\toscar\AppData\Local\Temp\NTSensitivityAnalysisNet1493511998.ntf</t>
  </si>
  <si>
    <t>G0074313797658137919</t>
  </si>
  <si>
    <t>C:\Users\toscar\AppData\Local\Temp\NTSensitivityAnalysisNet1567221074.ntf</t>
  </si>
  <si>
    <t>G2516506164043001944</t>
  </si>
  <si>
    <t>2013C Neural Network Model.xlsx</t>
  </si>
  <si>
    <t xml:space="preserve">    Configuration</t>
  </si>
  <si>
    <t>Data Set #2</t>
  </si>
  <si>
    <t>ST_Serotype_1</t>
  </si>
  <si>
    <t>ST_Time_2</t>
  </si>
  <si>
    <t>ST_Log_3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</si>
  <si>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</si>
  <si>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</si>
  <si>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</si>
  <si>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</si>
  <si>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</si>
  <si>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</si>
  <si>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</si>
  <si>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</si>
  <si>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</si>
  <si>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Prediction Report: "Net Trained on Data Set #1"</t>
  </si>
  <si>
    <t>ST_PredictionReportNetTrainedonDataSet1</t>
  </si>
  <si>
    <t>ST_PredictionReportNetTrainedonDataSet1_6</t>
  </si>
  <si>
    <t>predict</t>
  </si>
  <si>
    <t>8,20:-:z6</t>
  </si>
  <si>
    <t>G0799709608412533700</t>
  </si>
  <si>
    <t>G2539904291282710224</t>
  </si>
  <si>
    <t>DG2A9DEC02</t>
  </si>
  <si>
    <t>VP37E352EC660C88</t>
  </si>
  <si>
    <t>VG1665C34F1E171D5</t>
  </si>
  <si>
    <t>VP1074578D3A2BA653</t>
  </si>
  <si>
    <t>VG214E1E01377CAAA1</t>
  </si>
  <si>
    <t>VP202CEC6111979978</t>
  </si>
  <si>
    <t>VG262E783939DC9C69</t>
  </si>
  <si>
    <t>Prevalence</t>
  </si>
  <si>
    <t>DG23C34FA4</t>
  </si>
  <si>
    <t>Data Set #3</t>
  </si>
  <si>
    <t>VP1F1C154823AA4C55</t>
  </si>
  <si>
    <t>VG9E2D173C6CCBF7</t>
  </si>
  <si>
    <t>ST_Serotype_2</t>
  </si>
  <si>
    <t>VP10AEFDA2B57BD3B</t>
  </si>
  <si>
    <t>VG29AA170C215DE9CE</t>
  </si>
  <si>
    <t>ST_Time_3</t>
  </si>
  <si>
    <t>VP1FAEF94B1C7CA46D</t>
  </si>
  <si>
    <t>VG18E36BE6C9A0360</t>
  </si>
  <si>
    <t>ST_Log_4</t>
  </si>
  <si>
    <t>Code</t>
  </si>
  <si>
    <t>Tag</t>
  </si>
  <si>
    <t>Train</t>
  </si>
  <si>
    <t>Test</t>
  </si>
  <si>
    <t>VP3154791C3278BB9C</t>
  </si>
  <si>
    <t>VG20F2D277753E509</t>
  </si>
  <si>
    <t>ST_Tag</t>
  </si>
  <si>
    <t>G0909772712608345209</t>
  </si>
  <si>
    <t>0000001573ꈁsssssssssssssssssssssssssssssssssssssssssssssssssssssssssssssssssssssssssssssssssssssssss৾烲ः볿獓ँउउउ缨䵡Ｃ_xFFFF_⫿ंउऐउँउँउउउउउĪउဉउ؉उउउउउउउ⤉缨ڪ２_xFFFF_⫿इउऄउउउتउЉउȉउ⨉अउऄउँउЪउᔉउᐉぇ〹㜹㈷ㄷ㘲㠰㐳㈵㤰̪उĉउउȪउᬉउᨉ敎⁴牔楡敮⁤湯䐠瑡⁡敓⁴ㄣĪउЉउĉउ⠉ϩउ_xFFFF__xFFFF_ःĉउउःࠉउउउउ⫿ँउ৾ऄउउउःĉउĉँ）_xFFFF_⣿ϩउ_xFFFF__xFFFF_ĪउЉउĉउ⠉쨉㮚_xFFFF__xFFFF_ःࠉउउउउ⫿ϫउईउ缑坮酯䀆ःࠉउउउउఉ⩀ःउऄउ_xFFFF__xFFFF_ȪउЉउ）_xFFFF_⫿ँउअउ各浩⩥ϩउँउ⠉ߑउ_xFFFF__xFFFF_Ъउࠉउᘉꑏ庰ڂ⩀ःउईउउउउ䀌Ȫउࠉउउउउ ⩀ँउईउउउउउ⤩⠩Ϫउ_xFFFF__xFFFF_ĪउЉ׾ԅąԅ⠅쨅㮚_xFFFF__xFFFF_̪ԅЅԅ％_xFFFF_⫿ԂԅԄԅ_xFFFF__xFFFF_Īԅअԅࠅ敓潲祴数䴨Ԅ％_xFFFF_⫿ԁԅԄԅԈԅԨ髊［_xFFFF_⫿ԃԅԈԅԅԅԅ￸Ȫԅࠅԅԅԅԅ⪿ԁԅԊԅ㠉㈬㨰㨭㙺⠩쨁㮚_xFFFF__xFFFF_̪ԅࠅԅԅԅԅ⫿ԂԅԈԅԅԅԅ뿰Īԅጅԅህ祔桰浩牵畩⁭慶⁲ⴵ⠩쨂㮚_xFFFF__xFFFF_̪ԅࠅԅԅԅԅ⫿ԂԅԈԅԅ߾܇܇뿰Ī܇ᄇ܇ဇⰴⰵ㈱为湯潭楴敬⠩쨃㮚_xFFFF__xFFFF_̪܇ࠇ܇܇܇܇⫿܂܇܈܇܇܇܇뿰Ī܇इ܇ࠇ敋瑮捵祫⠩쨄㮚_xFFFF__xFFFF_̪܇ࠇ܇܇܇܇⫿܂܇܈܇܇܇܇뿰Ī܇ఇ܇ଇ祔桰浩牵畩⥭Ԩ髊［_xFFFF_⫿܃܇܈܇܇܇܇￸Ȫ܇ࠇ܇܇܇܇⪿܁܇܉܇合潨灭潳⥮ب髊［_xFFFF_⫿܃܇܈܇܇܇܇￸Ȫ܇ࠇ৾उउउउ⪿ँउएउ㐎ㄬ㨲潎浮瑯汩⥥ܨ髊［_xFFFF_⫿ःउईउउउउ￸Ȫउࠉउउउउ⪿ँउऌउ䔋瑮牥瑩摩獩⤩⤩ः）_xFFFF_⫿ϫउईउ瀇敲楤瑣ःԉउЉ整瑳̪उЉउ）_xFFFF_⫿ंउऄउ_xFFFF__xFFFF_Īउഉउఉ慴彧慶楲扡敬ः؉उԉ牴楡⥮⠩Ƕउ_xFFFF__xFFFF_ःࠉउउउउ⫿ϫउईउ雴眻꼭㿼೾ఃࠌఌᰌ䬒㑸ᒫ⩀ఃఌఄఌ_xFFFF__xFFFF_ȪఌЌఌ，_xFFFF_⫿ఁఌఄఌ䰃杯ఃČఌఌ턨ఇ，_xFFFF_⫿ఄఌఈఌỮ龂鰇㿼̪ఌࠌఌᰌ䬒㑸ᒫ⩀ంఌఈఌ⎻￨⿈䀝Īఌࠌఌ브뢽ﬕ⤿⠩ߑఌ_xFFFF__xFFFF_ପఌࠌఌఌఌఌఌ⨌ఊఌఄఌఌఌपఌČఌఌࠪఌࠌఌఌఌఌ⨿ఇఌఈఌఌఌఌ㿰تఌČఌČԪఌࠌఌఌఌఌఌ⨌ԱԄԅԁԅ⨅ԃԅԈԅԅԅԅԅȪԅąԅԅĪԅąԅą⤩)</t>
  </si>
  <si>
    <t>0000001948봁sssssssssssssssssssssssssssssssssssssssssssssssssssssssssssssssssssssssssssssssssssssssss৾烲ः༾ँउउउ缨䵡Ｃ_xFFFF_⫿ंउऐउँउँउउउउउĪउဉउ؉उउउउउउउ⤉缨ڪ２_xFFFF_⫿इउऄउउउتउЉउȉउ⨉अउऄउँउЪउᔉउᐉぇ〹㜹㈷ㄷ㘲㠰㐳㈵㤰̪उĉउउȪउᬉउᨉ敎⁴牔楡敮⁤湯䐠瑡⁡敓⁴ㄣĪउЉउĉउ⠉ϩउ_xFFFF__xFFFF_ःĉउउःࠉउउउउ⫿ँउ৾ऄउउउःĉउĉँ）_xFFFF_⣿ϩउ_xFFFF__xFFFF_ĪउЉउĉउ⠉쨉㮚_xFFFF__xFFFF_ःࠉउउउउ⫿ϫउईउ缑坮酯䀆ःࠉउउउउఉ⩀ःउऄउ_xFFFF__xFFFF_ȪउЉउ）_xFFFF_⫿ँउअउ各浩⩥ϩउँउ⠉ߑउ_xFFFF__xFFFF_Ъउࠉउᘉꑏ庰ڂ⩀ःउईउउउउ䀌Ȫउࠉउउउउ ⩀ँउईउउउउउ⤩⠩Ϫउ_xFFFF__xFFFF_ĪउЉ׾ԅąԅ⠅쨅㮚_xFFFF__xFFFF_̪ԅЅԅ％_xFFFF_⫿ԂԅԄԅ_xFFFF__xFFFF_Īԅअԅࠅ敓潲祴数䴨Ԅ％_xFFFF_⫿ԁԅԄԅԈԅԨ髊［_xFFFF_⫿ԃԅԈԅԅԅԅ￸Ȫԅࠅԅԅԅԅ⪿ԁԅԊԅ㠉㈬㨰㨭㙺⠩쨁㮚_xFFFF__xFFFF_̪ԅࠅԅԅԅԅ⫿ԂԅԈԅԅԅԅ뿰Īԅጅԅህ祔桰浩牵畩⁭慶⁲ⴵ⠩쨂㮚_xFFFF__xFFFF_̪ԅࠅԅԅԅԅ⫿ԂԅԈԅԅ߾܇܇뿰Ī܇ᄇ܇ဇⰴⰵ㈱为湯潭楴敬⠩쨃㮚_xFFFF__xFFFF_̪܇ࠇ܇܇܇܇⫿܂܇܈܇܇܇܇뿰Ī܇इ܇ࠇ敋瑮捵祫⠩쨄㮚_xFFFF__xFFFF_̪܇ࠇ܇܇܇܇⫿܂܇܈܇܇܇܇뿰Ī܇ఇ܇ଇ祔桰浩牵畩⥭Ԩ髊［_xFFFF_⫿܃܇܈܇܇܇܇￸Ȫ܇ࠇ܇܇܇܇⪿܁܇܉܇合潨灭潳⥮ب髊［_xFFFF_⫿܃܇܈܇܇܇܇￸Ȫ܇ࠇ৾उउउउ⪿ँउएउ㐎ㄬ㨲潎浮瑯汩⥥ܨ髊［_xFFFF_⫿ःउईउउउउ￸Ȫउࠉउउउउ⪿ँउऌउ䔋瑮牥瑩摩獩⤩⤩ः）_xFFFF_⫿ϫउईउ瀇敲楤瑣ःԉउЉ整瑳̪उЉउ）_xFFFF_⫿ंउऄउ_xFFFF__xFFFF_Īउഉउఉ慴彧慶楲扡敬ः؉उԉ牴楡⥮⠩Ƕउ_xFFFF__xFFFF_ःࠉउउउउ⫿ϫउईउ雴眻꼭㿼೾ఃࠌఌᰌ䬒㑸ᒫ⩀ఃఌఄఌ_xFFFF__xFFFF_ȪఌЌఌ，_xFFFF_⫿ఁఌఄఌ䰃杯ఃČఌఌ턨ఇ，_xFFFF_⫿ఄఌఈఌỮ龂鰇㿼̪ఌࠌఌᰌ䬒㑸ᒫ⩀ంఌఈఌ⎻￨⿈䀝Īఌࠌఌ브뢽ﬕ⤿⠩ߑఌ_xFFFF__xFFFF_ପఌࠌఌఌఌఌఌ⨌ఊఌఄఌఌఌपఌČఌఌࠪఌࠌఌఌఌఌ⨿ఇఌఈఌఌఌఌ㿰تఌČఌČԪఌࠌఌఌఌఌఌ⨌׾Ԅԅԁԅ⨅ԃԅԈԅԅԅԅԅȪԅąԅԅĪԅąԅą⤩⠩볿涆_xFFFF__xFFFF_ԃ搅ԁ丅剐䑅䍉⁔䕎坔剏⁋䥆䕌픅ŭԅЅԅअԅąԅȅԅԅԅąԅąԅȅԅԅԅԅԅԅԅԅԅԅԅԅԅԅԅԅԅԅԅԅԅԅԅԅԅԅԅԅԅԅԅԅԅԅԅԅԅԅԅԅԅԅԅԅԅԅԅԅԅԅԅԅԅԅԅԅԅ％ﳫ鴥懲存ጱ﬙ڪ턿ꎚƆ尿㙰_xDB2B_轢_xD93F_吝伿⠗귚伿폽孕爿化社鈿庸﫽ि㿍蟕ߤ菀㍝岋六亿ᬇ违˱汀鏻䶓ﲟ㎿壬핯_xDD3F_⟜᜿᭠낯ﵔ㮿ࡦ틾ｖ㢿䍴ク䖿䠽ポ֩р_xDADC_橎ڥ幀ț둾셽춿秱⦿</t>
  </si>
  <si>
    <t>DG3330A663</t>
  </si>
  <si>
    <t>VP1E426C4032EF2EC6</t>
  </si>
  <si>
    <t>VG3193498F861F246</t>
  </si>
  <si>
    <t>VP1620CF4031DEA08D</t>
  </si>
  <si>
    <t>VGE30437821701CBF</t>
  </si>
  <si>
    <t>VP13BDD3D1159E1468</t>
  </si>
  <si>
    <t>VG28C6DBB5D7D224F</t>
  </si>
  <si>
    <t>VP99189D72E5A24CB</t>
  </si>
  <si>
    <t>VG1208E87126E90B1A</t>
  </si>
  <si>
    <t>ST_TrainTestReportforNetTrainedonDataSet1_9</t>
  </si>
  <si>
    <t>Date: Friday, September 18, 2015 3:19:52 PM</t>
  </si>
  <si>
    <t>YES</t>
  </si>
  <si>
    <t>DG20C7253D</t>
  </si>
  <si>
    <t>VP45255F228B83B53</t>
  </si>
  <si>
    <t>VG2A4B353A14F084A3</t>
  </si>
  <si>
    <t>VP34FB8D1F2F512F</t>
  </si>
  <si>
    <t>VG1E7544A62A99B943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</si>
</sst>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%"/>
    <numFmt numFmtId="165" formatCode="0.0000"/>
    <numFmt numFmtId="166" formatCode="0.00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dotted">
        <color indexed="22"/>
      </bottom>
      <diagonal/>
    </border>
    <border>
      <left/>
      <right style="medium">
        <color rgb="FF000000"/>
      </right>
      <top/>
      <bottom style="dotted">
        <color indexed="22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4" fillId="6" borderId="0" xfId="0" applyFont="1" applyFill="1" applyBorder="1"/>
    <xf numFmtId="0" fontId="3" fillId="6" borderId="0" xfId="0" applyFont="1" applyFill="1" applyBorder="1"/>
    <xf numFmtId="0" fontId="3" fillId="6" borderId="15" xfId="0" applyFont="1" applyFill="1" applyBorder="1"/>
    <xf numFmtId="0" fontId="4" fillId="6" borderId="0" xfId="0" quotePrefix="1" applyFont="1" applyFill="1" applyBorder="1"/>
    <xf numFmtId="0" fontId="5" fillId="6" borderId="0" xfId="0" applyFont="1" applyFill="1" applyBorder="1"/>
    <xf numFmtId="0" fontId="5" fillId="6" borderId="15" xfId="0" applyFont="1" applyFill="1" applyBorder="1"/>
    <xf numFmtId="0" fontId="6" fillId="0" borderId="17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left" vertical="top"/>
    </xf>
    <xf numFmtId="0" fontId="7" fillId="0" borderId="25" xfId="0" applyNumberFormat="1" applyFont="1" applyBorder="1" applyAlignment="1">
      <alignment horizontal="left" vertical="top"/>
    </xf>
    <xf numFmtId="0" fontId="7" fillId="0" borderId="23" xfId="0" applyNumberFormat="1" applyFont="1" applyBorder="1" applyAlignment="1">
      <alignment horizontal="left"/>
    </xf>
    <xf numFmtId="0" fontId="8" fillId="0" borderId="24" xfId="0" applyNumberFormat="1" applyFont="1" applyBorder="1" applyAlignment="1">
      <alignment horizontal="left" vertical="top"/>
    </xf>
    <xf numFmtId="0" fontId="7" fillId="0" borderId="26" xfId="0" applyNumberFormat="1" applyFont="1" applyBorder="1" applyAlignment="1">
      <alignment horizontal="left" vertical="top"/>
    </xf>
    <xf numFmtId="0" fontId="7" fillId="0" borderId="22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27" xfId="0" applyNumberFormat="1" applyFont="1" applyBorder="1" applyAlignment="1">
      <alignment horizontal="left" vertical="top" wrapText="1"/>
    </xf>
    <xf numFmtId="21" fontId="6" fillId="0" borderId="17" xfId="0" applyNumberFormat="1" applyFont="1" applyBorder="1" applyAlignment="1">
      <alignment horizontal="left" vertical="top" wrapText="1"/>
    </xf>
    <xf numFmtId="164" fontId="6" fillId="0" borderId="17" xfId="0" applyNumberFormat="1" applyFont="1" applyBorder="1" applyAlignment="1">
      <alignment horizontal="left" vertical="top" wrapText="1"/>
    </xf>
    <xf numFmtId="165" fontId="6" fillId="0" borderId="17" xfId="0" applyNumberFormat="1" applyFont="1" applyBorder="1" applyAlignment="1">
      <alignment horizontal="left" vertical="top" wrapText="1"/>
    </xf>
    <xf numFmtId="165" fontId="6" fillId="0" borderId="27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29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top"/>
    </xf>
    <xf numFmtId="2" fontId="6" fillId="0" borderId="29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right" vertical="top"/>
    </xf>
    <xf numFmtId="0" fontId="7" fillId="0" borderId="25" xfId="0" applyNumberFormat="1" applyFont="1" applyBorder="1" applyAlignment="1">
      <alignment horizontal="right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21" xfId="0" applyNumberFormat="1" applyFont="1" applyBorder="1" applyAlignment="1">
      <alignment horizontal="center" vertical="top"/>
    </xf>
    <xf numFmtId="0" fontId="2" fillId="0" borderId="0" xfId="0" applyFont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13" xfId="0" applyFill="1" applyBorder="1"/>
    <xf numFmtId="2" fontId="0" fillId="4" borderId="10" xfId="0" applyNumberFormat="1" applyFill="1" applyBorder="1"/>
    <xf numFmtId="2" fontId="1" fillId="4" borderId="10" xfId="0" applyNumberFormat="1" applyFont="1" applyFill="1" applyBorder="1"/>
    <xf numFmtId="2" fontId="0" fillId="4" borderId="8" xfId="0" applyNumberFormat="1" applyFill="1" applyBorder="1"/>
    <xf numFmtId="2" fontId="0" fillId="4" borderId="11" xfId="0" applyNumberFormat="1" applyFill="1" applyBorder="1"/>
    <xf numFmtId="2" fontId="0" fillId="4" borderId="14" xfId="0" applyNumberFormat="1" applyFill="1" applyBorder="1"/>
    <xf numFmtId="164" fontId="6" fillId="0" borderId="2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0" xfId="0" applyFill="1" applyBorder="1"/>
    <xf numFmtId="0" fontId="11" fillId="5" borderId="5" xfId="0" applyFont="1" applyFill="1" applyBorder="1" applyAlignment="1">
      <alignment horizontal="center"/>
    </xf>
    <xf numFmtId="0" fontId="11" fillId="8" borderId="5" xfId="0" applyFont="1" applyFill="1" applyBorder="1"/>
    <xf numFmtId="2" fontId="11" fillId="4" borderId="8" xfId="0" applyNumberFormat="1" applyFont="1" applyFill="1" applyBorder="1"/>
    <xf numFmtId="2" fontId="11" fillId="4" borderId="11" xfId="0" applyNumberFormat="1" applyFont="1" applyFill="1" applyBorder="1"/>
    <xf numFmtId="2" fontId="11" fillId="4" borderId="14" xfId="0" applyNumberFormat="1" applyFont="1" applyFill="1" applyBorder="1"/>
    <xf numFmtId="2" fontId="11" fillId="4" borderId="8" xfId="0" applyNumberFormat="1" applyFont="1" applyFill="1" applyBorder="1" applyAlignment="1">
      <alignment horizontal="center"/>
    </xf>
    <xf numFmtId="2" fontId="11" fillId="4" borderId="11" xfId="0" applyNumberFormat="1" applyFont="1" applyFill="1" applyBorder="1" applyAlignment="1">
      <alignment horizontal="center"/>
    </xf>
    <xf numFmtId="2" fontId="11" fillId="4" borderId="14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/>
    <xf numFmtId="0" fontId="0" fillId="0" borderId="34" xfId="0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2" fillId="4" borderId="6" xfId="0" applyNumberFormat="1" applyFont="1" applyFill="1" applyBorder="1" applyAlignment="1">
      <alignment horizontal="center" vertical="center"/>
    </xf>
    <xf numFmtId="167" fontId="0" fillId="4" borderId="7" xfId="0" applyNumberForma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167" fontId="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2" fontId="12" fillId="4" borderId="14" xfId="0" applyNumberFormat="1" applyFont="1" applyFill="1" applyBorder="1" applyAlignment="1">
      <alignment horizontal="center" vertical="center"/>
    </xf>
    <xf numFmtId="2" fontId="0" fillId="4" borderId="7" xfId="0" applyNumberFormat="1" applyFill="1" applyBorder="1"/>
    <xf numFmtId="2" fontId="1" fillId="4" borderId="13" xfId="0" applyNumberFormat="1" applyFont="1" applyFill="1" applyBorder="1"/>
    <xf numFmtId="0" fontId="1" fillId="0" borderId="0" xfId="0" applyFont="1" applyAlignment="1">
      <alignment horizontal="center" vertical="center"/>
    </xf>
    <xf numFmtId="2" fontId="0" fillId="0" borderId="0" xfId="1" applyNumberFormat="1" applyFont="1"/>
    <xf numFmtId="167" fontId="0" fillId="0" borderId="0" xfId="0" applyNumberFormat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67" fontId="0" fillId="4" borderId="7" xfId="0" applyNumberFormat="1" applyFill="1" applyBorder="1" applyAlignment="1">
      <alignment horizontal="center"/>
    </xf>
    <xf numFmtId="167" fontId="0" fillId="4" borderId="10" xfId="0" applyNumberFormat="1" applyFill="1" applyBorder="1" applyAlignment="1">
      <alignment horizontal="center"/>
    </xf>
    <xf numFmtId="167" fontId="0" fillId="4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7" borderId="16" xfId="0" quotePrefix="1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7" borderId="18" xfId="0" quotePrefix="1" applyNumberFormat="1" applyFont="1" applyFill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9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Predict!$A$3</c:f>
              <c:strCache>
                <c:ptCount val="1"/>
                <c:pt idx="0">
                  <c:v>Kentucky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Predict!$B$3:$B$19</c:f>
              <c:numCache>
                <c:formatCode>0.0</c:formatCod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</c:numCache>
            </c:numRef>
          </c:xVal>
          <c:yVal>
            <c:numRef>
              <c:f>Predict!$C$3:$C$19</c:f>
              <c:numCache>
                <c:formatCode>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897936"/>
        <c:axId val="329898328"/>
      </c:scatterChart>
      <c:valAx>
        <c:axId val="32989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98328"/>
        <c:crosses val="autoZero"/>
        <c:crossBetween val="midCat"/>
      </c:valAx>
      <c:valAx>
        <c:axId val="32989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97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Relative Variable Impacts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908520"/>
        <c:axId val="329908912"/>
      </c:barChart>
      <c:catAx>
        <c:axId val="329908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9908912"/>
        <c:crossesAt val="-1.0000000000000001E+300"/>
        <c:auto val="1"/>
        <c:lblAlgn val="ctr"/>
        <c:lblOffset val="100"/>
        <c:noMultiLvlLbl val="0"/>
      </c:catAx>
      <c:valAx>
        <c:axId val="329908912"/>
        <c:scaling>
          <c:orientation val="minMax"/>
          <c:max val="1"/>
          <c:min val="0"/>
        </c:scaling>
        <c:delete val="0"/>
        <c:axPos val="t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9908520"/>
        <c:crosses val="autoZero"/>
        <c:crossBetween val="between"/>
        <c:majorUnit val="0.1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Standalone!$A$2</c:f>
              <c:strCache>
                <c:ptCount val="1"/>
                <c:pt idx="0">
                  <c:v>4,12:Nonmotile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Standalone!$B$2:$B$18</c:f>
              <c:numCache>
                <c:formatCode>0.0</c:formatCod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</c:numCache>
            </c:numRef>
          </c:xVal>
          <c:yVal>
            <c:numRef>
              <c:f>Standalone!$C$2:$C$18</c:f>
              <c:numCache>
                <c:formatCode>0.00</c:formatCode>
                <c:ptCount val="17"/>
                <c:pt idx="0">
                  <c:v>1.9876773223259381</c:v>
                </c:pt>
                <c:pt idx="1">
                  <c:v>2.5820252034670372</c:v>
                </c:pt>
                <c:pt idx="2">
                  <c:v>3.5144703831440767</c:v>
                </c:pt>
                <c:pt idx="3">
                  <c:v>4.5832615593647823</c:v>
                </c:pt>
                <c:pt idx="4">
                  <c:v>5.4453953311380001</c:v>
                </c:pt>
                <c:pt idx="5">
                  <c:v>5.9674852533116667</c:v>
                </c:pt>
                <c:pt idx="6">
                  <c:v>6.2380713363434488</c:v>
                </c:pt>
                <c:pt idx="7">
                  <c:v>6.382902616450588</c:v>
                </c:pt>
                <c:pt idx="8">
                  <c:v>6.4882160269633413</c:v>
                </c:pt>
                <c:pt idx="9">
                  <c:v>6.5970456465436946</c:v>
                </c:pt>
                <c:pt idx="10">
                  <c:v>6.7095455478944546</c:v>
                </c:pt>
                <c:pt idx="11">
                  <c:v>6.8002792557715939</c:v>
                </c:pt>
                <c:pt idx="12">
                  <c:v>6.8562461441371445</c:v>
                </c:pt>
                <c:pt idx="13">
                  <c:v>6.8849086843359979</c:v>
                </c:pt>
                <c:pt idx="14">
                  <c:v>6.8981666427606072</c:v>
                </c:pt>
                <c:pt idx="15">
                  <c:v>6.904007029792556</c:v>
                </c:pt>
                <c:pt idx="16">
                  <c:v>6.9065241651388094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909696"/>
        <c:axId val="329910088"/>
      </c:scatterChart>
      <c:valAx>
        <c:axId val="32990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10088"/>
        <c:crosses val="autoZero"/>
        <c:crossBetween val="midCat"/>
      </c:valAx>
      <c:valAx>
        <c:axId val="32991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09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(Training)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898720"/>
        <c:axId val="329899112"/>
      </c:scatterChart>
      <c:valAx>
        <c:axId val="329898720"/>
        <c:scaling>
          <c:orientation val="minMax"/>
          <c:max val="1"/>
          <c:min val="-1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9899112"/>
        <c:crossesAt val="-1.0000000000000001E+300"/>
        <c:crossBetween val="midCat"/>
        <c:majorUnit val="0.2"/>
      </c:valAx>
      <c:valAx>
        <c:axId val="329899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9898720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900288"/>
        <c:axId val="329900680"/>
      </c:scatterChart>
      <c:valAx>
        <c:axId val="32990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9900680"/>
        <c:crossesAt val="-1.0000000000000001E+300"/>
        <c:crossBetween val="midCat"/>
      </c:valAx>
      <c:valAx>
        <c:axId val="329900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990028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903032"/>
        <c:axId val="329903424"/>
      </c:scatterChart>
      <c:valAx>
        <c:axId val="329903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9903424"/>
        <c:crossesAt val="-1.0000000000000001E+300"/>
        <c:crossBetween val="midCat"/>
      </c:valAx>
      <c:valAx>
        <c:axId val="32990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990303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904208"/>
        <c:axId val="329904600"/>
      </c:scatterChart>
      <c:valAx>
        <c:axId val="32990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9904600"/>
        <c:crossesAt val="-1.0000000000000001E+300"/>
        <c:crossBetween val="midCat"/>
      </c:valAx>
      <c:valAx>
        <c:axId val="329904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990420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905776"/>
        <c:axId val="329906168"/>
      </c:scatterChart>
      <c:valAx>
        <c:axId val="329905776"/>
        <c:scaling>
          <c:orientation val="minMax"/>
          <c:max val="0.2"/>
          <c:min val="-1.2000000000000002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9906168"/>
        <c:crossesAt val="-1.0000000000000001E+300"/>
        <c:crossBetween val="midCat"/>
        <c:majorUnit val="0.20000000000000004"/>
      </c:valAx>
      <c:valAx>
        <c:axId val="329906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990577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906952"/>
        <c:axId val="329907344"/>
      </c:scatterChart>
      <c:valAx>
        <c:axId val="32990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9907344"/>
        <c:crossesAt val="-1.0000000000000001E+300"/>
        <c:crossBetween val="midCat"/>
      </c:valAx>
      <c:valAx>
        <c:axId val="329907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990695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902640"/>
        <c:axId val="329902248"/>
      </c:scatterChart>
      <c:valAx>
        <c:axId val="32990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9902248"/>
        <c:crossesAt val="-1.0000000000000001E+300"/>
        <c:crossBetween val="midCat"/>
      </c:valAx>
      <c:valAx>
        <c:axId val="329902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9902640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905384"/>
        <c:axId val="329901464"/>
      </c:scatterChart>
      <c:valAx>
        <c:axId val="329905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329901464"/>
        <c:crossesAt val="-1.0000000000000001E+300"/>
        <c:crossBetween val="midCat"/>
      </c:valAx>
      <c:valAx>
        <c:axId val="329901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32990538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28574</xdr:rowOff>
    </xdr:from>
    <xdr:to>
      <xdr:col>11</xdr:col>
      <xdr:colOff>323850</xdr:colOff>
      <xdr:row>19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6</xdr:col>
      <xdr:colOff>320675</xdr:colOff>
      <xdr:row>57</xdr:row>
      <xdr:rowOff>184150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59</xdr:row>
      <xdr:rowOff>0</xdr:rowOff>
    </xdr:from>
    <xdr:to>
      <xdr:col>6</xdr:col>
      <xdr:colOff>320675</xdr:colOff>
      <xdr:row>79</xdr:row>
      <xdr:rowOff>184150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81</xdr:row>
      <xdr:rowOff>0</xdr:rowOff>
    </xdr:from>
    <xdr:to>
      <xdr:col>6</xdr:col>
      <xdr:colOff>320675</xdr:colOff>
      <xdr:row>101</xdr:row>
      <xdr:rowOff>184150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103</xdr:row>
      <xdr:rowOff>0</xdr:rowOff>
    </xdr:from>
    <xdr:to>
      <xdr:col>6</xdr:col>
      <xdr:colOff>320675</xdr:colOff>
      <xdr:row>123</xdr:row>
      <xdr:rowOff>184150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125</xdr:row>
      <xdr:rowOff>0</xdr:rowOff>
    </xdr:from>
    <xdr:to>
      <xdr:col>6</xdr:col>
      <xdr:colOff>320675</xdr:colOff>
      <xdr:row>145</xdr:row>
      <xdr:rowOff>184150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147</xdr:row>
      <xdr:rowOff>0</xdr:rowOff>
    </xdr:from>
    <xdr:to>
      <xdr:col>6</xdr:col>
      <xdr:colOff>320675</xdr:colOff>
      <xdr:row>167</xdr:row>
      <xdr:rowOff>184150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169</xdr:row>
      <xdr:rowOff>0</xdr:rowOff>
    </xdr:from>
    <xdr:to>
      <xdr:col>6</xdr:col>
      <xdr:colOff>320675</xdr:colOff>
      <xdr:row>189</xdr:row>
      <xdr:rowOff>184150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191</xdr:row>
      <xdr:rowOff>0</xdr:rowOff>
    </xdr:from>
    <xdr:to>
      <xdr:col>6</xdr:col>
      <xdr:colOff>320675</xdr:colOff>
      <xdr:row>211</xdr:row>
      <xdr:rowOff>184153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0</xdr:colOff>
      <xdr:row>213</xdr:row>
      <xdr:rowOff>0</xdr:rowOff>
    </xdr:from>
    <xdr:to>
      <xdr:col>6</xdr:col>
      <xdr:colOff>320675</xdr:colOff>
      <xdr:row>229</xdr:row>
      <xdr:rowOff>184153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66675</xdr:rowOff>
    </xdr:from>
    <xdr:to>
      <xdr:col>10</xdr:col>
      <xdr:colOff>342900</xdr:colOff>
      <xdr:row>17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defaultColWidth="30.7109375" defaultRowHeight="15" x14ac:dyDescent="0.25"/>
  <sheetData>
    <row r="1" spans="1:34" x14ac:dyDescent="0.25">
      <c r="A1" t="s">
        <v>10</v>
      </c>
      <c r="B1">
        <v>2</v>
      </c>
      <c r="C1" t="s">
        <v>11</v>
      </c>
      <c r="D1">
        <v>0</v>
      </c>
      <c r="E1" t="s">
        <v>141</v>
      </c>
      <c r="F1">
        <v>6</v>
      </c>
      <c r="G1" t="s">
        <v>142</v>
      </c>
      <c r="H1">
        <v>3</v>
      </c>
      <c r="I1" t="s">
        <v>143</v>
      </c>
      <c r="J1">
        <v>101</v>
      </c>
      <c r="K1" t="s">
        <v>144</v>
      </c>
      <c r="L1">
        <v>3</v>
      </c>
      <c r="M1" t="s">
        <v>145</v>
      </c>
      <c r="N1">
        <v>6</v>
      </c>
      <c r="O1" t="s">
        <v>146</v>
      </c>
      <c r="P1">
        <v>3</v>
      </c>
      <c r="Q1" t="s">
        <v>147</v>
      </c>
      <c r="R1">
        <v>6</v>
      </c>
      <c r="S1" t="s">
        <v>148</v>
      </c>
      <c r="T1">
        <v>3</v>
      </c>
      <c r="U1" t="s">
        <v>149</v>
      </c>
      <c r="V1">
        <v>1</v>
      </c>
      <c r="W1" t="s">
        <v>150</v>
      </c>
      <c r="X1">
        <v>1</v>
      </c>
      <c r="Y1" t="s">
        <v>151</v>
      </c>
      <c r="Z1">
        <v>0</v>
      </c>
      <c r="AA1" t="s">
        <v>152</v>
      </c>
      <c r="AB1">
        <v>1</v>
      </c>
      <c r="AC1" t="s">
        <v>153</v>
      </c>
      <c r="AD1">
        <v>1</v>
      </c>
      <c r="AE1" t="s">
        <v>154</v>
      </c>
      <c r="AF1">
        <v>0</v>
      </c>
      <c r="AG1" t="s">
        <v>155</v>
      </c>
      <c r="AH1">
        <v>0</v>
      </c>
    </row>
    <row r="2" spans="1:34" x14ac:dyDescent="0.25">
      <c r="A2" t="s">
        <v>18</v>
      </c>
      <c r="B2" t="s">
        <v>320</v>
      </c>
      <c r="C2" t="s">
        <v>22</v>
      </c>
      <c r="D2" t="s">
        <v>156</v>
      </c>
      <c r="E2" t="s">
        <v>157</v>
      </c>
      <c r="G2" t="s">
        <v>158</v>
      </c>
      <c r="H2">
        <v>9</v>
      </c>
      <c r="I2" t="s">
        <v>159</v>
      </c>
      <c r="J2">
        <v>110</v>
      </c>
      <c r="K2" t="s">
        <v>160</v>
      </c>
      <c r="L2">
        <v>1573</v>
      </c>
      <c r="M2" t="s">
        <v>161</v>
      </c>
      <c r="N2">
        <v>1948</v>
      </c>
    </row>
    <row r="9" spans="1:34" x14ac:dyDescent="0.25">
      <c r="A9" t="s">
        <v>321</v>
      </c>
    </row>
    <row r="110" spans="1:1" x14ac:dyDescent="0.25">
      <c r="A110" t="s">
        <v>322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22</v>
      </c>
      <c r="B1" s="4" t="s">
        <v>274</v>
      </c>
      <c r="C1" s="3" t="s">
        <v>33</v>
      </c>
      <c r="E1" s="3" t="s">
        <v>34</v>
      </c>
      <c r="G1" s="3" t="s">
        <v>35</v>
      </c>
      <c r="I1" s="3" t="s">
        <v>36</v>
      </c>
      <c r="J1" s="3">
        <v>1</v>
      </c>
      <c r="K1" s="3" t="s">
        <v>37</v>
      </c>
      <c r="L1" s="3">
        <v>0</v>
      </c>
      <c r="M1" s="3" t="s">
        <v>38</v>
      </c>
      <c r="N1" s="3">
        <v>0</v>
      </c>
      <c r="O1" s="3" t="s">
        <v>39</v>
      </c>
      <c r="P1" s="3">
        <v>1</v>
      </c>
      <c r="Q1" s="3" t="s">
        <v>40</v>
      </c>
      <c r="R1" s="3">
        <v>0</v>
      </c>
      <c r="S1" s="3" t="s">
        <v>41</v>
      </c>
      <c r="T1" s="3">
        <v>0</v>
      </c>
    </row>
    <row r="2" spans="1:20" x14ac:dyDescent="0.25">
      <c r="A2" s="5" t="s">
        <v>18</v>
      </c>
      <c r="B2" s="4" t="s">
        <v>294</v>
      </c>
    </row>
    <row r="3" spans="1:20" x14ac:dyDescent="0.25">
      <c r="A3" s="5" t="s">
        <v>23</v>
      </c>
      <c r="B3" s="4" t="b">
        <f>IF(B10&gt;256,"TripUpST110AndEarlier",TRUE)</f>
        <v>1</v>
      </c>
    </row>
    <row r="4" spans="1:20" x14ac:dyDescent="0.25">
      <c r="A4" s="5" t="s">
        <v>24</v>
      </c>
      <c r="B4" s="4" t="s">
        <v>43</v>
      </c>
    </row>
    <row r="5" spans="1:20" x14ac:dyDescent="0.25">
      <c r="A5" s="5" t="s">
        <v>25</v>
      </c>
      <c r="B5" s="4" t="b">
        <v>1</v>
      </c>
    </row>
    <row r="6" spans="1:20" x14ac:dyDescent="0.25">
      <c r="A6" s="5" t="s">
        <v>26</v>
      </c>
      <c r="B6" s="4" t="b">
        <v>1</v>
      </c>
    </row>
    <row r="7" spans="1:20" s="4" customFormat="1" x14ac:dyDescent="0.25">
      <c r="A7" s="5" t="s">
        <v>27</v>
      </c>
      <c r="B7" s="4">
        <f>Predict!$A$2:$C$19</f>
        <v>2</v>
      </c>
    </row>
    <row r="8" spans="1:20" x14ac:dyDescent="0.25">
      <c r="A8" s="5" t="s">
        <v>28</v>
      </c>
      <c r="B8" s="4">
        <v>1</v>
      </c>
      <c r="C8" s="3" t="s">
        <v>31</v>
      </c>
      <c r="D8" s="3" t="s">
        <v>32</v>
      </c>
    </row>
    <row r="9" spans="1:20" x14ac:dyDescent="0.25">
      <c r="A9" s="5" t="s">
        <v>29</v>
      </c>
      <c r="B9" s="4"/>
    </row>
    <row r="10" spans="1:20" x14ac:dyDescent="0.25">
      <c r="A10" s="5" t="s">
        <v>30</v>
      </c>
      <c r="B10" s="4">
        <v>3</v>
      </c>
    </row>
    <row r="12" spans="1:20" x14ac:dyDescent="0.25">
      <c r="A12" s="5" t="s">
        <v>44</v>
      </c>
      <c r="B12" s="4" t="s">
        <v>296</v>
      </c>
      <c r="C12" s="4" t="s">
        <v>0</v>
      </c>
      <c r="D12" s="4" t="s">
        <v>275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45</v>
      </c>
      <c r="B13" s="4" t="str">
        <f>Predict!$A$2:$A$19</f>
        <v>Kentucky</v>
      </c>
    </row>
    <row r="14" spans="1:20" s="9" customFormat="1" x14ac:dyDescent="0.25">
      <c r="A14" s="8" t="s">
        <v>46</v>
      </c>
    </row>
    <row r="15" spans="1:20" x14ac:dyDescent="0.25">
      <c r="A15" s="5" t="s">
        <v>55</v>
      </c>
      <c r="B15" s="4" t="s">
        <v>298</v>
      </c>
      <c r="C15" s="4" t="s">
        <v>1</v>
      </c>
      <c r="D15" s="4" t="s">
        <v>276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56</v>
      </c>
      <c r="B16" s="4">
        <f>Predict!$B$2:$B$19</f>
        <v>6.5</v>
      </c>
    </row>
    <row r="17" spans="1:7" s="9" customFormat="1" x14ac:dyDescent="0.25">
      <c r="A17" s="8" t="s">
        <v>57</v>
      </c>
    </row>
    <row r="18" spans="1:7" x14ac:dyDescent="0.25">
      <c r="A18" s="5" t="s">
        <v>62</v>
      </c>
      <c r="B18" s="4" t="s">
        <v>300</v>
      </c>
      <c r="C18" s="4" t="s">
        <v>2</v>
      </c>
      <c r="D18" s="4" t="s">
        <v>277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63</v>
      </c>
      <c r="B19" s="4" t="e">
        <f ca="1">Predict!$C$2:$C$19</f>
        <v>#NAME?</v>
      </c>
    </row>
    <row r="20" spans="1:7" s="9" customFormat="1" x14ac:dyDescent="0.25">
      <c r="A20" s="8" t="s">
        <v>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10</v>
      </c>
      <c r="B1" s="4">
        <v>1</v>
      </c>
      <c r="C1" s="4" t="s">
        <v>11</v>
      </c>
      <c r="D1" s="4">
        <v>1</v>
      </c>
      <c r="E1" s="4" t="s">
        <v>12</v>
      </c>
      <c r="F1" s="4">
        <v>6</v>
      </c>
      <c r="G1" s="4" t="s">
        <v>13</v>
      </c>
      <c r="H1" s="4">
        <v>2</v>
      </c>
      <c r="I1" s="4" t="s">
        <v>14</v>
      </c>
      <c r="J1" s="4">
        <v>1</v>
      </c>
      <c r="K1" s="4" t="s">
        <v>15</v>
      </c>
      <c r="L1" s="4">
        <f>IF(B4&gt;256,1,0)</f>
        <v>0</v>
      </c>
      <c r="M1" s="4" t="s">
        <v>16</v>
      </c>
      <c r="N1" s="4">
        <v>1</v>
      </c>
      <c r="O1" s="4" t="s">
        <v>17</v>
      </c>
      <c r="P1" s="4">
        <v>0</v>
      </c>
    </row>
    <row r="2" spans="1:16" x14ac:dyDescent="0.25">
      <c r="A2" s="5" t="s">
        <v>18</v>
      </c>
      <c r="B2" s="4" t="s">
        <v>302</v>
      </c>
    </row>
    <row r="3" spans="1:16" x14ac:dyDescent="0.25">
      <c r="A3" s="5" t="s">
        <v>19</v>
      </c>
      <c r="B3" s="4">
        <v>0</v>
      </c>
    </row>
    <row r="4" spans="1:16" x14ac:dyDescent="0.25">
      <c r="A4" s="5" t="s">
        <v>20</v>
      </c>
      <c r="B4" s="4">
        <v>3</v>
      </c>
    </row>
    <row r="17" spans="1:23" s="6" customFormat="1" x14ac:dyDescent="0.25">
      <c r="A17" s="6" t="s">
        <v>69</v>
      </c>
      <c r="C17" s="6" t="s">
        <v>70</v>
      </c>
      <c r="D17" s="6">
        <v>3</v>
      </c>
      <c r="E17" s="6" t="s">
        <v>71</v>
      </c>
      <c r="F17" s="6">
        <v>104</v>
      </c>
      <c r="G17" s="6" t="s">
        <v>72</v>
      </c>
      <c r="I17" s="6" t="s">
        <v>73</v>
      </c>
    </row>
    <row r="18" spans="1:23" s="6" customFormat="1" x14ac:dyDescent="0.25">
      <c r="A18" s="6" t="s">
        <v>74</v>
      </c>
      <c r="C18" s="6" t="s">
        <v>75</v>
      </c>
      <c r="E18" s="6" t="s">
        <v>76</v>
      </c>
      <c r="G18" s="6" t="s">
        <v>77</v>
      </c>
      <c r="I18" s="6" t="s">
        <v>78</v>
      </c>
      <c r="K18" s="6" t="s">
        <v>79</v>
      </c>
      <c r="M18" s="6" t="s">
        <v>80</v>
      </c>
      <c r="O18" s="6" t="s">
        <v>81</v>
      </c>
      <c r="Q18" s="6" t="s">
        <v>82</v>
      </c>
    </row>
    <row r="19" spans="1:23" s="6" customFormat="1" x14ac:dyDescent="0.25">
      <c r="A19" s="6" t="s">
        <v>83</v>
      </c>
      <c r="C19" s="6" t="s">
        <v>84</v>
      </c>
      <c r="E19" s="6" t="s">
        <v>85</v>
      </c>
      <c r="G19" s="6" t="s">
        <v>86</v>
      </c>
      <c r="I19" s="6" t="s">
        <v>87</v>
      </c>
      <c r="K19" s="6" t="s">
        <v>88</v>
      </c>
      <c r="M19" s="6" t="s">
        <v>89</v>
      </c>
      <c r="O19" s="6" t="s">
        <v>90</v>
      </c>
      <c r="Q19" s="6" t="s">
        <v>91</v>
      </c>
      <c r="S19" s="6" t="s">
        <v>92</v>
      </c>
      <c r="U19" s="6" t="s">
        <v>93</v>
      </c>
    </row>
    <row r="20" spans="1:23" s="6" customFormat="1" x14ac:dyDescent="0.25">
      <c r="A20" s="6" t="s">
        <v>94</v>
      </c>
      <c r="C20" s="6" t="s">
        <v>95</v>
      </c>
      <c r="E20" s="6" t="s">
        <v>96</v>
      </c>
      <c r="G20" s="6" t="s">
        <v>97</v>
      </c>
      <c r="I20" s="6" t="s">
        <v>98</v>
      </c>
      <c r="K20" s="6" t="s">
        <v>99</v>
      </c>
      <c r="M20" s="6" t="s">
        <v>100</v>
      </c>
      <c r="O20" s="6" t="s">
        <v>101</v>
      </c>
    </row>
    <row r="21" spans="1:23" s="6" customFormat="1" x14ac:dyDescent="0.25">
      <c r="A21" s="6" t="s">
        <v>102</v>
      </c>
      <c r="C21" s="6" t="s">
        <v>103</v>
      </c>
      <c r="E21" s="6" t="s">
        <v>104</v>
      </c>
    </row>
    <row r="22" spans="1:23" s="6" customFormat="1" x14ac:dyDescent="0.25">
      <c r="A22" s="6" t="s">
        <v>105</v>
      </c>
      <c r="C22" s="6" t="s">
        <v>106</v>
      </c>
      <c r="D22" s="6" t="s">
        <v>320</v>
      </c>
      <c r="E22" s="6" t="s">
        <v>107</v>
      </c>
      <c r="F22" s="6" t="s">
        <v>272</v>
      </c>
      <c r="G22" s="6" t="s">
        <v>108</v>
      </c>
      <c r="H22" s="6">
        <v>0</v>
      </c>
      <c r="I22" s="6" t="s">
        <v>109</v>
      </c>
      <c r="J22" s="6" t="s">
        <v>134</v>
      </c>
      <c r="K22" s="6" t="s">
        <v>110</v>
      </c>
      <c r="L22" s="6" t="s">
        <v>134</v>
      </c>
      <c r="M22" s="6" t="s">
        <v>111</v>
      </c>
      <c r="N22" s="6" t="s">
        <v>134</v>
      </c>
    </row>
    <row r="23" spans="1:23" s="6" customFormat="1" x14ac:dyDescent="0.25">
      <c r="A23" s="6" t="s">
        <v>114</v>
      </c>
      <c r="C23" s="6" t="s">
        <v>115</v>
      </c>
      <c r="E23" s="6" t="s">
        <v>116</v>
      </c>
      <c r="G23" s="6" t="s">
        <v>117</v>
      </c>
      <c r="I23" s="6" t="s">
        <v>118</v>
      </c>
      <c r="K23" s="6" t="s">
        <v>119</v>
      </c>
      <c r="M23" s="6" t="s">
        <v>120</v>
      </c>
      <c r="O23" s="6" t="s">
        <v>121</v>
      </c>
      <c r="Q23" s="6" t="s">
        <v>122</v>
      </c>
      <c r="S23" s="6" t="s">
        <v>123</v>
      </c>
      <c r="U23" s="6" t="s">
        <v>124</v>
      </c>
      <c r="W23" s="6" t="s">
        <v>125</v>
      </c>
    </row>
    <row r="24" spans="1:23" s="6" customFormat="1" x14ac:dyDescent="0.25"/>
    <row r="25" spans="1:23" s="6" customFormat="1" x14ac:dyDescent="0.25">
      <c r="A25" s="6" t="s">
        <v>112</v>
      </c>
    </row>
    <row r="26" spans="1:23" s="6" customFormat="1" x14ac:dyDescent="0.25">
      <c r="A26" s="6" t="s">
        <v>113</v>
      </c>
    </row>
    <row r="27" spans="1:23" s="6" customFormat="1" x14ac:dyDescent="0.25">
      <c r="A27" s="6" t="s">
        <v>127</v>
      </c>
      <c r="C27" s="6" t="s">
        <v>128</v>
      </c>
      <c r="E27" s="6" t="s">
        <v>129</v>
      </c>
      <c r="G27" s="6" t="s">
        <v>76</v>
      </c>
      <c r="I27" s="6" t="s">
        <v>130</v>
      </c>
      <c r="K27" s="6" t="s">
        <v>131</v>
      </c>
      <c r="M27" s="6" t="s">
        <v>132</v>
      </c>
      <c r="O27" s="6" t="s">
        <v>133</v>
      </c>
    </row>
    <row r="28" spans="1:23" s="6" customFormat="1" x14ac:dyDescent="0.25"/>
    <row r="29" spans="1:23" s="6" customFormat="1" x14ac:dyDescent="0.25">
      <c r="A29" s="6" t="s">
        <v>126</v>
      </c>
    </row>
    <row r="30" spans="1:23" s="6" customFormat="1" x14ac:dyDescent="0.25"/>
    <row r="31" spans="1:23" s="6" customFormat="1" x14ac:dyDescent="0.25"/>
    <row r="32" spans="1:2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47</v>
      </c>
      <c r="B121" s="11" t="s">
        <v>48</v>
      </c>
      <c r="C121" s="11" t="s">
        <v>304</v>
      </c>
      <c r="D121" s="11" t="s">
        <v>49</v>
      </c>
      <c r="E121" s="11" t="str">
        <f>Stochastic!$A$2</f>
        <v>Serotype</v>
      </c>
      <c r="F121" s="11" t="s">
        <v>50</v>
      </c>
      <c r="G121" s="11">
        <v>1</v>
      </c>
      <c r="H121" s="11" t="s">
        <v>51</v>
      </c>
      <c r="I121" s="11">
        <v>1</v>
      </c>
    </row>
    <row r="128" spans="1:9" s="6" customFormat="1" x14ac:dyDescent="0.25">
      <c r="A128" s="6" t="s">
        <v>136</v>
      </c>
      <c r="C128" s="6" t="s">
        <v>137</v>
      </c>
      <c r="D128" s="6">
        <v>1</v>
      </c>
      <c r="E128" s="6" t="s">
        <v>138</v>
      </c>
      <c r="F128" s="6">
        <v>5</v>
      </c>
    </row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58</v>
      </c>
      <c r="B133" s="4" t="s">
        <v>48</v>
      </c>
      <c r="C133" s="4" t="s">
        <v>307</v>
      </c>
      <c r="D133" s="4" t="s">
        <v>49</v>
      </c>
      <c r="E133" s="4" t="str">
        <f>Stochastic!$B$2</f>
        <v>Time</v>
      </c>
      <c r="F133" s="4" t="s">
        <v>50</v>
      </c>
      <c r="G133" s="4">
        <v>2</v>
      </c>
      <c r="H133" s="4" t="s">
        <v>51</v>
      </c>
      <c r="I133" s="4">
        <v>3</v>
      </c>
    </row>
    <row r="140" spans="1:9" s="6" customFormat="1" x14ac:dyDescent="0.25">
      <c r="A140" s="6" t="s">
        <v>136</v>
      </c>
      <c r="C140" s="6" t="s">
        <v>137</v>
      </c>
      <c r="D140" s="6">
        <v>1</v>
      </c>
      <c r="E140" s="6" t="s">
        <v>138</v>
      </c>
      <c r="F140" s="6">
        <v>5</v>
      </c>
    </row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13" x14ac:dyDescent="0.25">
      <c r="A145" s="5" t="s">
        <v>65</v>
      </c>
      <c r="B145" s="4" t="s">
        <v>48</v>
      </c>
      <c r="C145" s="4" t="s">
        <v>310</v>
      </c>
      <c r="D145" s="4" t="s">
        <v>49</v>
      </c>
      <c r="E145" s="4" t="str">
        <f>Stochastic!$C$2</f>
        <v>Log</v>
      </c>
      <c r="F145" s="4" t="s">
        <v>50</v>
      </c>
      <c r="G145" s="4">
        <v>3</v>
      </c>
      <c r="H145" s="4" t="s">
        <v>51</v>
      </c>
      <c r="I145" s="4">
        <v>4</v>
      </c>
    </row>
    <row r="152" spans="1:13" s="6" customFormat="1" x14ac:dyDescent="0.25">
      <c r="A152" s="6" t="s">
        <v>136</v>
      </c>
      <c r="C152" s="6" t="s">
        <v>137</v>
      </c>
      <c r="D152" s="6">
        <v>1</v>
      </c>
      <c r="E152" s="6" t="s">
        <v>138</v>
      </c>
      <c r="F152" s="6">
        <v>5</v>
      </c>
    </row>
    <row r="153" spans="1:13" s="6" customFormat="1" x14ac:dyDescent="0.25"/>
    <row r="154" spans="1:13" s="6" customFormat="1" x14ac:dyDescent="0.25">
      <c r="A154" s="6" t="s">
        <v>278</v>
      </c>
      <c r="C154" s="6" t="s">
        <v>279</v>
      </c>
      <c r="D154" s="6">
        <v>1</v>
      </c>
      <c r="E154" s="6" t="s">
        <v>280</v>
      </c>
      <c r="F154" s="6">
        <v>3</v>
      </c>
      <c r="G154" s="6" t="s">
        <v>281</v>
      </c>
      <c r="H154" s="6" t="s">
        <v>320</v>
      </c>
      <c r="I154" s="6" t="s">
        <v>282</v>
      </c>
      <c r="J154" s="6" t="s">
        <v>134</v>
      </c>
      <c r="K154" s="6" t="s">
        <v>283</v>
      </c>
      <c r="M154" s="6" t="s">
        <v>284</v>
      </c>
    </row>
    <row r="155" spans="1:13" s="6" customFormat="1" x14ac:dyDescent="0.25">
      <c r="A155" s="6" t="s">
        <v>285</v>
      </c>
    </row>
    <row r="156" spans="1:13" s="12" customFormat="1" x14ac:dyDescent="0.25">
      <c r="A156" s="12" t="s">
        <v>286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22</v>
      </c>
      <c r="B1" s="4" t="s">
        <v>303</v>
      </c>
      <c r="C1" s="3" t="s">
        <v>33</v>
      </c>
      <c r="E1" s="3" t="s">
        <v>34</v>
      </c>
      <c r="G1" s="3" t="s">
        <v>35</v>
      </c>
      <c r="I1" s="3" t="s">
        <v>36</v>
      </c>
      <c r="J1" s="3">
        <v>1</v>
      </c>
      <c r="K1" s="3" t="s">
        <v>37</v>
      </c>
      <c r="L1" s="3">
        <v>0</v>
      </c>
      <c r="M1" s="3" t="s">
        <v>38</v>
      </c>
      <c r="N1" s="3">
        <v>0</v>
      </c>
      <c r="O1" s="3" t="s">
        <v>39</v>
      </c>
      <c r="P1" s="3">
        <v>1</v>
      </c>
      <c r="Q1" s="3" t="s">
        <v>40</v>
      </c>
      <c r="R1" s="3">
        <v>0</v>
      </c>
      <c r="S1" s="3" t="s">
        <v>41</v>
      </c>
      <c r="T1" s="3">
        <v>0</v>
      </c>
    </row>
    <row r="2" spans="1:20" x14ac:dyDescent="0.25">
      <c r="A2" s="5" t="s">
        <v>18</v>
      </c>
      <c r="B2" s="4" t="s">
        <v>302</v>
      </c>
    </row>
    <row r="3" spans="1:20" x14ac:dyDescent="0.25">
      <c r="A3" s="5" t="s">
        <v>23</v>
      </c>
      <c r="B3" s="4" t="b">
        <f>IF(B10&gt;256,"TripUpST110AndEarlier",TRUE)</f>
        <v>1</v>
      </c>
    </row>
    <row r="4" spans="1:20" x14ac:dyDescent="0.25">
      <c r="A4" s="5" t="s">
        <v>24</v>
      </c>
      <c r="B4" s="4" t="s">
        <v>43</v>
      </c>
    </row>
    <row r="5" spans="1:20" x14ac:dyDescent="0.25">
      <c r="A5" s="5" t="s">
        <v>25</v>
      </c>
      <c r="B5" s="4" t="b">
        <v>1</v>
      </c>
    </row>
    <row r="6" spans="1:20" x14ac:dyDescent="0.25">
      <c r="A6" s="5" t="s">
        <v>26</v>
      </c>
      <c r="B6" s="4" t="b">
        <v>1</v>
      </c>
    </row>
    <row r="7" spans="1:20" s="4" customFormat="1" x14ac:dyDescent="0.25">
      <c r="A7" s="5" t="s">
        <v>27</v>
      </c>
      <c r="B7" s="4" t="e">
        <f>Stochastic!$A$2:$C$5</f>
        <v>#VALUE!</v>
      </c>
    </row>
    <row r="8" spans="1:20" x14ac:dyDescent="0.25">
      <c r="A8" s="5" t="s">
        <v>28</v>
      </c>
      <c r="B8" s="4">
        <v>1</v>
      </c>
      <c r="C8" s="3" t="s">
        <v>31</v>
      </c>
      <c r="D8" s="3" t="s">
        <v>32</v>
      </c>
    </row>
    <row r="9" spans="1:20" x14ac:dyDescent="0.25">
      <c r="A9" s="5" t="s">
        <v>29</v>
      </c>
      <c r="B9" s="4"/>
    </row>
    <row r="10" spans="1:20" x14ac:dyDescent="0.25">
      <c r="A10" s="5" t="s">
        <v>30</v>
      </c>
      <c r="B10" s="4">
        <v>3</v>
      </c>
    </row>
    <row r="12" spans="1:20" x14ac:dyDescent="0.25">
      <c r="A12" s="5" t="s">
        <v>44</v>
      </c>
      <c r="B12" s="4" t="s">
        <v>305</v>
      </c>
      <c r="C12" s="4" t="s">
        <v>0</v>
      </c>
      <c r="D12" s="4" t="s">
        <v>306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45</v>
      </c>
      <c r="B13" s="4" t="e">
        <f>Stochastic!$A$2:$A$5</f>
        <v>#VALUE!</v>
      </c>
    </row>
    <row r="14" spans="1:20" s="9" customFormat="1" x14ac:dyDescent="0.25">
      <c r="A14" s="8" t="s">
        <v>46</v>
      </c>
    </row>
    <row r="15" spans="1:20" x14ac:dyDescent="0.25">
      <c r="A15" s="5" t="s">
        <v>55</v>
      </c>
      <c r="B15" s="4" t="s">
        <v>308</v>
      </c>
      <c r="C15" s="4" t="s">
        <v>1</v>
      </c>
      <c r="D15" s="4" t="s">
        <v>309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56</v>
      </c>
      <c r="B16" s="4" t="e">
        <f>Stochastic!$B$2:$B$5</f>
        <v>#VALUE!</v>
      </c>
    </row>
    <row r="17" spans="1:7" s="9" customFormat="1" x14ac:dyDescent="0.25">
      <c r="A17" s="8" t="s">
        <v>57</v>
      </c>
    </row>
    <row r="18" spans="1:7" x14ac:dyDescent="0.25">
      <c r="A18" s="5" t="s">
        <v>62</v>
      </c>
      <c r="B18" s="4" t="s">
        <v>311</v>
      </c>
      <c r="C18" s="4" t="s">
        <v>2</v>
      </c>
      <c r="D18" s="4" t="s">
        <v>312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63</v>
      </c>
      <c r="B19" s="4" t="e">
        <f>Stochastic!$C$2:$C$5</f>
        <v>#VALUE!</v>
      </c>
    </row>
    <row r="20" spans="1:7" s="9" customFormat="1" x14ac:dyDescent="0.25">
      <c r="A20" s="8" t="s">
        <v>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10</v>
      </c>
      <c r="B1" s="4">
        <v>1</v>
      </c>
      <c r="C1" s="4" t="s">
        <v>11</v>
      </c>
      <c r="D1" s="4">
        <v>1</v>
      </c>
      <c r="E1" s="4" t="s">
        <v>12</v>
      </c>
      <c r="F1" s="4">
        <v>6</v>
      </c>
      <c r="G1" s="4" t="s">
        <v>13</v>
      </c>
      <c r="H1" s="4">
        <v>2</v>
      </c>
      <c r="I1" s="4" t="s">
        <v>14</v>
      </c>
      <c r="J1" s="4">
        <v>1</v>
      </c>
      <c r="K1" s="4" t="s">
        <v>15</v>
      </c>
      <c r="L1" s="4">
        <f>IF(B4&gt;256,1,0)</f>
        <v>0</v>
      </c>
      <c r="M1" s="4" t="s">
        <v>16</v>
      </c>
      <c r="N1" s="4">
        <v>1</v>
      </c>
      <c r="O1" s="4" t="s">
        <v>17</v>
      </c>
      <c r="P1" s="4">
        <v>0</v>
      </c>
    </row>
    <row r="2" spans="1:16" x14ac:dyDescent="0.25">
      <c r="A2" s="5" t="s">
        <v>18</v>
      </c>
      <c r="B2" s="4" t="s">
        <v>323</v>
      </c>
    </row>
    <row r="3" spans="1:16" x14ac:dyDescent="0.25">
      <c r="A3" s="5" t="s">
        <v>19</v>
      </c>
      <c r="B3" s="4">
        <v>1</v>
      </c>
    </row>
    <row r="4" spans="1:16" x14ac:dyDescent="0.25">
      <c r="A4" s="5" t="s">
        <v>20</v>
      </c>
      <c r="B4" s="4">
        <v>4</v>
      </c>
    </row>
    <row r="17" spans="1:8" s="6" customFormat="1" x14ac:dyDescent="0.25">
      <c r="A17" s="6" t="s">
        <v>228</v>
      </c>
      <c r="C17" s="6" t="s">
        <v>70</v>
      </c>
      <c r="D17" s="6">
        <v>1</v>
      </c>
      <c r="E17" s="6" t="s">
        <v>71</v>
      </c>
      <c r="F17" s="6">
        <v>104</v>
      </c>
      <c r="G17" s="6" t="s">
        <v>229</v>
      </c>
      <c r="H17" s="6" t="s">
        <v>21</v>
      </c>
    </row>
    <row r="18" spans="1:8" s="6" customFormat="1" x14ac:dyDescent="0.25"/>
    <row r="19" spans="1:8" s="6" customFormat="1" x14ac:dyDescent="0.25"/>
    <row r="20" spans="1:8" s="6" customFormat="1" x14ac:dyDescent="0.25"/>
    <row r="21" spans="1:8" s="6" customFormat="1" x14ac:dyDescent="0.25"/>
    <row r="22" spans="1:8" s="6" customFormat="1" x14ac:dyDescent="0.25"/>
    <row r="23" spans="1:8" s="6" customFormat="1" x14ac:dyDescent="0.25"/>
    <row r="24" spans="1:8" s="6" customFormat="1" x14ac:dyDescent="0.25"/>
    <row r="25" spans="1:8" s="6" customFormat="1" x14ac:dyDescent="0.25"/>
    <row r="26" spans="1:8" s="6" customFormat="1" x14ac:dyDescent="0.25"/>
    <row r="27" spans="1:8" s="6" customFormat="1" x14ac:dyDescent="0.25"/>
    <row r="28" spans="1:8" s="6" customFormat="1" x14ac:dyDescent="0.25"/>
    <row r="29" spans="1:8" s="6" customFormat="1" x14ac:dyDescent="0.25"/>
    <row r="30" spans="1:8" s="6" customFormat="1" x14ac:dyDescent="0.25"/>
    <row r="31" spans="1:8" s="6" customFormat="1" x14ac:dyDescent="0.25"/>
    <row r="32" spans="1: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47</v>
      </c>
      <c r="B121" s="11" t="s">
        <v>48</v>
      </c>
      <c r="C121" s="11" t="s">
        <v>324</v>
      </c>
      <c r="D121" s="11" t="s">
        <v>49</v>
      </c>
      <c r="E121" s="11" t="str">
        <f>Data!$F$2</f>
        <v>Tag Used</v>
      </c>
      <c r="F121" s="11" t="s">
        <v>50</v>
      </c>
      <c r="G121" s="11">
        <v>1</v>
      </c>
      <c r="H121" s="11" t="s">
        <v>51</v>
      </c>
      <c r="I121" s="11">
        <v>6</v>
      </c>
    </row>
    <row r="128" spans="1:9" s="6" customFormat="1" x14ac:dyDescent="0.25"/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58</v>
      </c>
      <c r="B133" s="4" t="s">
        <v>48</v>
      </c>
      <c r="C133" s="4" t="s">
        <v>326</v>
      </c>
      <c r="D133" s="4" t="s">
        <v>49</v>
      </c>
      <c r="E133" s="4" t="str">
        <f>Data!$G$2</f>
        <v>Prediction</v>
      </c>
      <c r="F133" s="4" t="s">
        <v>50</v>
      </c>
      <c r="G133" s="4">
        <v>2</v>
      </c>
      <c r="H133" s="4" t="s">
        <v>51</v>
      </c>
      <c r="I133" s="4">
        <v>7</v>
      </c>
    </row>
    <row r="140" spans="1:9" s="6" customFormat="1" x14ac:dyDescent="0.25"/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9" x14ac:dyDescent="0.25">
      <c r="A145" s="5" t="s">
        <v>65</v>
      </c>
      <c r="B145" s="4" t="s">
        <v>48</v>
      </c>
      <c r="C145" s="4" t="s">
        <v>328</v>
      </c>
      <c r="D145" s="4" t="s">
        <v>49</v>
      </c>
      <c r="E145" s="4" t="str">
        <f>Data!$H$2</f>
        <v>Good/Bad</v>
      </c>
      <c r="F145" s="4" t="s">
        <v>50</v>
      </c>
      <c r="G145" s="4">
        <v>3</v>
      </c>
      <c r="H145" s="4" t="s">
        <v>51</v>
      </c>
      <c r="I145" s="4">
        <v>12</v>
      </c>
    </row>
    <row r="152" spans="1:9" s="6" customFormat="1" x14ac:dyDescent="0.25"/>
    <row r="153" spans="1:9" s="6" customFormat="1" x14ac:dyDescent="0.25"/>
    <row r="154" spans="1:9" s="6" customFormat="1" x14ac:dyDescent="0.25"/>
    <row r="155" spans="1:9" s="6" customFormat="1" x14ac:dyDescent="0.25"/>
    <row r="156" spans="1:9" s="12" customFormat="1" x14ac:dyDescent="0.25"/>
    <row r="157" spans="1:9" x14ac:dyDescent="0.25">
      <c r="A157" s="5" t="s">
        <v>226</v>
      </c>
      <c r="B157" s="4" t="s">
        <v>48</v>
      </c>
      <c r="C157" s="4" t="s">
        <v>330</v>
      </c>
      <c r="D157" s="4" t="s">
        <v>49</v>
      </c>
      <c r="E157" s="4" t="str">
        <f>Data!$I$2</f>
        <v>Residual</v>
      </c>
      <c r="F157" s="4" t="s">
        <v>50</v>
      </c>
      <c r="G157" s="4">
        <v>4</v>
      </c>
      <c r="H157" s="4" t="s">
        <v>51</v>
      </c>
      <c r="I157" s="4">
        <v>11</v>
      </c>
    </row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12" customFormat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22</v>
      </c>
      <c r="B1" s="4" t="s">
        <v>220</v>
      </c>
      <c r="C1" s="3" t="s">
        <v>33</v>
      </c>
      <c r="E1" s="3" t="s">
        <v>34</v>
      </c>
      <c r="G1" s="3" t="s">
        <v>35</v>
      </c>
      <c r="I1" s="3" t="s">
        <v>36</v>
      </c>
      <c r="J1" s="3">
        <v>1</v>
      </c>
      <c r="K1" s="3" t="s">
        <v>37</v>
      </c>
      <c r="L1" s="3">
        <v>0</v>
      </c>
      <c r="M1" s="3" t="s">
        <v>38</v>
      </c>
      <c r="N1" s="3">
        <v>0</v>
      </c>
      <c r="O1" s="3" t="s">
        <v>39</v>
      </c>
      <c r="P1" s="3">
        <v>1</v>
      </c>
      <c r="Q1" s="3" t="s">
        <v>40</v>
      </c>
      <c r="R1" s="3">
        <v>0</v>
      </c>
      <c r="S1" s="3" t="s">
        <v>41</v>
      </c>
      <c r="T1" s="3">
        <v>0</v>
      </c>
    </row>
    <row r="2" spans="1:20" x14ac:dyDescent="0.25">
      <c r="A2" s="5" t="s">
        <v>18</v>
      </c>
      <c r="B2" s="4" t="s">
        <v>323</v>
      </c>
    </row>
    <row r="3" spans="1:20" x14ac:dyDescent="0.25">
      <c r="A3" s="5" t="s">
        <v>23</v>
      </c>
      <c r="B3" s="4" t="b">
        <f>IF(B10&gt;256,"TripUpST110AndEarlier",TRUE)</f>
        <v>1</v>
      </c>
    </row>
    <row r="4" spans="1:20" x14ac:dyDescent="0.25">
      <c r="A4" s="5" t="s">
        <v>24</v>
      </c>
      <c r="B4" s="4" t="s">
        <v>43</v>
      </c>
    </row>
    <row r="5" spans="1:20" x14ac:dyDescent="0.25">
      <c r="A5" s="5" t="s">
        <v>25</v>
      </c>
      <c r="B5" s="4" t="b">
        <v>1</v>
      </c>
    </row>
    <row r="6" spans="1:20" x14ac:dyDescent="0.25">
      <c r="A6" s="5" t="s">
        <v>26</v>
      </c>
      <c r="B6" s="4" t="b">
        <v>1</v>
      </c>
    </row>
    <row r="7" spans="1:20" s="4" customFormat="1" x14ac:dyDescent="0.25">
      <c r="A7" s="5" t="s">
        <v>27</v>
      </c>
      <c r="B7" s="4" t="e">
        <f>Data!$F$2:$I$278</f>
        <v>#VALUE!</v>
      </c>
    </row>
    <row r="8" spans="1:20" x14ac:dyDescent="0.25">
      <c r="A8" s="5" t="s">
        <v>28</v>
      </c>
      <c r="B8" s="4">
        <v>1</v>
      </c>
      <c r="C8" s="3" t="s">
        <v>31</v>
      </c>
      <c r="D8" s="3" t="s">
        <v>32</v>
      </c>
    </row>
    <row r="9" spans="1:20" x14ac:dyDescent="0.25">
      <c r="A9" s="5" t="s">
        <v>29</v>
      </c>
      <c r="B9" s="4"/>
    </row>
    <row r="10" spans="1:20" x14ac:dyDescent="0.25">
      <c r="A10" s="5" t="s">
        <v>30</v>
      </c>
      <c r="B10" s="4">
        <v>4</v>
      </c>
    </row>
    <row r="12" spans="1:20" x14ac:dyDescent="0.25">
      <c r="A12" s="5" t="s">
        <v>44</v>
      </c>
      <c r="B12" s="4" t="s">
        <v>325</v>
      </c>
      <c r="C12" s="4"/>
      <c r="D12" s="4" t="s">
        <v>221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45</v>
      </c>
      <c r="B13" s="4" t="str">
        <f>Data!$F$2:$F$278</f>
        <v>test</v>
      </c>
    </row>
    <row r="14" spans="1:20" s="9" customFormat="1" x14ac:dyDescent="0.25">
      <c r="A14" s="8" t="s">
        <v>46</v>
      </c>
    </row>
    <row r="15" spans="1:20" x14ac:dyDescent="0.25">
      <c r="A15" s="5" t="s">
        <v>55</v>
      </c>
      <c r="B15" s="4" t="s">
        <v>327</v>
      </c>
      <c r="C15" s="4"/>
      <c r="D15" s="4" t="s">
        <v>222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56</v>
      </c>
      <c r="B16" s="4">
        <f>Data!$G$2:$G$278</f>
        <v>0</v>
      </c>
    </row>
    <row r="17" spans="1:7" s="9" customFormat="1" x14ac:dyDescent="0.25">
      <c r="A17" s="8" t="s">
        <v>57</v>
      </c>
    </row>
    <row r="18" spans="1:7" x14ac:dyDescent="0.25">
      <c r="A18" s="5" t="s">
        <v>62</v>
      </c>
      <c r="B18" s="4" t="s">
        <v>329</v>
      </c>
      <c r="C18" s="4"/>
      <c r="D18" s="4" t="s">
        <v>227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63</v>
      </c>
      <c r="B19" s="4" t="str">
        <f>Data!$H$2:$H$278</f>
        <v>Good</v>
      </c>
    </row>
    <row r="20" spans="1:7" s="9" customFormat="1" x14ac:dyDescent="0.25">
      <c r="A20" s="8" t="s">
        <v>64</v>
      </c>
    </row>
    <row r="21" spans="1:7" x14ac:dyDescent="0.25">
      <c r="A21" s="5" t="s">
        <v>223</v>
      </c>
      <c r="B21" s="4" t="s">
        <v>331</v>
      </c>
      <c r="C21" s="4"/>
      <c r="D21" s="4" t="s">
        <v>332</v>
      </c>
      <c r="E21" s="4" t="b">
        <v>1</v>
      </c>
      <c r="F21" s="4">
        <v>0</v>
      </c>
      <c r="G21" s="4">
        <v>4</v>
      </c>
    </row>
    <row r="22" spans="1:7" s="4" customFormat="1" x14ac:dyDescent="0.25">
      <c r="A22" s="5" t="s">
        <v>224</v>
      </c>
      <c r="B22" s="4">
        <f>Data!$I$2:$I$278</f>
        <v>0</v>
      </c>
    </row>
    <row r="23" spans="1:7" s="9" customFormat="1" x14ac:dyDescent="0.25">
      <c r="A23" s="8" t="s">
        <v>225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10</v>
      </c>
      <c r="B1" s="4">
        <v>1</v>
      </c>
      <c r="C1" s="4" t="s">
        <v>11</v>
      </c>
      <c r="D1" s="4">
        <v>1</v>
      </c>
      <c r="E1" s="4" t="s">
        <v>12</v>
      </c>
      <c r="F1" s="4">
        <v>6</v>
      </c>
      <c r="G1" s="4" t="s">
        <v>13</v>
      </c>
      <c r="H1" s="4">
        <v>2</v>
      </c>
      <c r="I1" s="4" t="s">
        <v>14</v>
      </c>
      <c r="J1" s="4">
        <v>1</v>
      </c>
      <c r="K1" s="4" t="s">
        <v>15</v>
      </c>
      <c r="L1" s="4">
        <f>IF(B4&gt;256,1,0)</f>
        <v>0</v>
      </c>
      <c r="M1" s="4" t="s">
        <v>16</v>
      </c>
      <c r="N1" s="4">
        <v>1</v>
      </c>
      <c r="O1" s="4" t="s">
        <v>17</v>
      </c>
      <c r="P1" s="4">
        <v>0</v>
      </c>
    </row>
    <row r="2" spans="1:16" x14ac:dyDescent="0.25">
      <c r="A2" s="5" t="s">
        <v>18</v>
      </c>
      <c r="B2" s="4" t="s">
        <v>335</v>
      </c>
    </row>
    <row r="3" spans="1:16" x14ac:dyDescent="0.25">
      <c r="A3" s="5" t="s">
        <v>19</v>
      </c>
      <c r="B3" s="4">
        <v>1</v>
      </c>
    </row>
    <row r="4" spans="1:16" x14ac:dyDescent="0.25">
      <c r="A4" s="5" t="s">
        <v>20</v>
      </c>
      <c r="B4" s="4">
        <v>2</v>
      </c>
    </row>
    <row r="17" spans="1:8" s="6" customFormat="1" x14ac:dyDescent="0.25">
      <c r="A17" s="6" t="s">
        <v>228</v>
      </c>
      <c r="C17" s="6" t="s">
        <v>70</v>
      </c>
      <c r="D17" s="6">
        <v>1</v>
      </c>
      <c r="E17" s="6" t="s">
        <v>71</v>
      </c>
      <c r="F17" s="6">
        <v>104</v>
      </c>
      <c r="G17" s="6" t="s">
        <v>229</v>
      </c>
      <c r="H17" s="6" t="s">
        <v>294</v>
      </c>
    </row>
    <row r="18" spans="1:8" s="6" customFormat="1" x14ac:dyDescent="0.25"/>
    <row r="19" spans="1:8" s="6" customFormat="1" x14ac:dyDescent="0.25"/>
    <row r="20" spans="1:8" s="6" customFormat="1" x14ac:dyDescent="0.25"/>
    <row r="21" spans="1:8" s="6" customFormat="1" x14ac:dyDescent="0.25"/>
    <row r="22" spans="1:8" s="6" customFormat="1" x14ac:dyDescent="0.25"/>
    <row r="23" spans="1:8" s="6" customFormat="1" x14ac:dyDescent="0.25"/>
    <row r="24" spans="1:8" s="6" customFormat="1" x14ac:dyDescent="0.25"/>
    <row r="25" spans="1:8" s="6" customFormat="1" x14ac:dyDescent="0.25"/>
    <row r="26" spans="1:8" s="6" customFormat="1" x14ac:dyDescent="0.25"/>
    <row r="27" spans="1:8" s="6" customFormat="1" x14ac:dyDescent="0.25"/>
    <row r="28" spans="1:8" s="6" customFormat="1" x14ac:dyDescent="0.25"/>
    <row r="29" spans="1:8" s="6" customFormat="1" x14ac:dyDescent="0.25"/>
    <row r="30" spans="1:8" s="6" customFormat="1" x14ac:dyDescent="0.25"/>
    <row r="31" spans="1:8" s="6" customFormat="1" x14ac:dyDescent="0.25"/>
    <row r="32" spans="1: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47</v>
      </c>
      <c r="B121" s="11" t="s">
        <v>48</v>
      </c>
      <c r="C121" s="11" t="s">
        <v>336</v>
      </c>
      <c r="D121" s="11" t="s">
        <v>49</v>
      </c>
      <c r="E121" s="11" t="str">
        <f>Predict!$E$2</f>
        <v>Tag Used</v>
      </c>
      <c r="F121" s="11" t="s">
        <v>50</v>
      </c>
      <c r="G121" s="11">
        <v>1</v>
      </c>
      <c r="H121" s="11" t="s">
        <v>51</v>
      </c>
      <c r="I121" s="11">
        <v>6</v>
      </c>
    </row>
    <row r="128" spans="1:9" s="6" customFormat="1" x14ac:dyDescent="0.25"/>
    <row r="129" spans="1:13" s="6" customFormat="1" x14ac:dyDescent="0.25"/>
    <row r="130" spans="1:13" s="6" customFormat="1" x14ac:dyDescent="0.25"/>
    <row r="131" spans="1:13" s="6" customFormat="1" x14ac:dyDescent="0.25"/>
    <row r="132" spans="1:13" s="12" customFormat="1" x14ac:dyDescent="0.25"/>
    <row r="133" spans="1:13" x14ac:dyDescent="0.25">
      <c r="A133" s="5" t="s">
        <v>58</v>
      </c>
      <c r="B133" s="4" t="s">
        <v>48</v>
      </c>
      <c r="C133" s="4" t="s">
        <v>338</v>
      </c>
      <c r="D133" s="4" t="s">
        <v>49</v>
      </c>
      <c r="E133" s="4" t="str">
        <f>Predict!$F$2</f>
        <v>Prediction</v>
      </c>
      <c r="F133" s="4" t="s">
        <v>50</v>
      </c>
      <c r="G133" s="4">
        <v>2</v>
      </c>
      <c r="H133" s="4" t="s">
        <v>51</v>
      </c>
      <c r="I133" s="4">
        <v>7</v>
      </c>
    </row>
    <row r="140" spans="1:13" s="6" customFormat="1" x14ac:dyDescent="0.25">
      <c r="A140" s="6" t="s">
        <v>136</v>
      </c>
      <c r="C140" s="6" t="s">
        <v>137</v>
      </c>
      <c r="D140" s="6">
        <v>1</v>
      </c>
      <c r="E140" s="6" t="s">
        <v>138</v>
      </c>
      <c r="F140" s="6">
        <v>5</v>
      </c>
    </row>
    <row r="141" spans="1:13" s="6" customFormat="1" x14ac:dyDescent="0.25"/>
    <row r="142" spans="1:13" s="6" customFormat="1" x14ac:dyDescent="0.25">
      <c r="A142" s="6" t="s">
        <v>278</v>
      </c>
      <c r="C142" s="6" t="s">
        <v>279</v>
      </c>
      <c r="D142" s="6">
        <v>1</v>
      </c>
      <c r="E142" s="6" t="s">
        <v>280</v>
      </c>
      <c r="F142" s="6">
        <v>3</v>
      </c>
      <c r="G142" s="6" t="s">
        <v>281</v>
      </c>
      <c r="H142" s="6" t="s">
        <v>320</v>
      </c>
      <c r="I142" s="6" t="s">
        <v>282</v>
      </c>
      <c r="J142" s="6" t="s">
        <v>134</v>
      </c>
      <c r="K142" s="6" t="s">
        <v>283</v>
      </c>
      <c r="M142" s="6" t="s">
        <v>284</v>
      </c>
    </row>
    <row r="143" spans="1:13" s="6" customFormat="1" x14ac:dyDescent="0.25">
      <c r="A143" s="6" t="s">
        <v>285</v>
      </c>
    </row>
    <row r="144" spans="1:13" s="12" customFormat="1" x14ac:dyDescent="0.25">
      <c r="A144" s="12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22</v>
      </c>
      <c r="B1" s="4" t="s">
        <v>287</v>
      </c>
      <c r="C1" s="3" t="s">
        <v>33</v>
      </c>
      <c r="E1" s="3" t="s">
        <v>34</v>
      </c>
      <c r="G1" s="3" t="s">
        <v>35</v>
      </c>
      <c r="I1" s="3" t="s">
        <v>36</v>
      </c>
      <c r="J1" s="3">
        <v>1</v>
      </c>
      <c r="K1" s="3" t="s">
        <v>37</v>
      </c>
      <c r="L1" s="3">
        <v>0</v>
      </c>
      <c r="M1" s="3" t="s">
        <v>38</v>
      </c>
      <c r="N1" s="3">
        <v>0</v>
      </c>
      <c r="O1" s="3" t="s">
        <v>39</v>
      </c>
      <c r="P1" s="3">
        <v>1</v>
      </c>
      <c r="Q1" s="3" t="s">
        <v>40</v>
      </c>
      <c r="R1" s="3">
        <v>0</v>
      </c>
      <c r="S1" s="3" t="s">
        <v>41</v>
      </c>
      <c r="T1" s="3">
        <v>0</v>
      </c>
    </row>
    <row r="2" spans="1:20" x14ac:dyDescent="0.25">
      <c r="A2" s="5" t="s">
        <v>18</v>
      </c>
      <c r="B2" s="4" t="s">
        <v>335</v>
      </c>
    </row>
    <row r="3" spans="1:20" x14ac:dyDescent="0.25">
      <c r="A3" s="5" t="s">
        <v>23</v>
      </c>
      <c r="B3" s="4" t="b">
        <f>IF(B10&gt;256,"TripUpST110AndEarlier",TRUE)</f>
        <v>1</v>
      </c>
    </row>
    <row r="4" spans="1:20" x14ac:dyDescent="0.25">
      <c r="A4" s="5" t="s">
        <v>24</v>
      </c>
      <c r="B4" s="4" t="s">
        <v>43</v>
      </c>
    </row>
    <row r="5" spans="1:20" x14ac:dyDescent="0.25">
      <c r="A5" s="5" t="s">
        <v>25</v>
      </c>
      <c r="B5" s="4" t="b">
        <v>1</v>
      </c>
    </row>
    <row r="6" spans="1:20" x14ac:dyDescent="0.25">
      <c r="A6" s="5" t="s">
        <v>26</v>
      </c>
      <c r="B6" s="4" t="b">
        <v>1</v>
      </c>
    </row>
    <row r="7" spans="1:20" s="4" customFormat="1" x14ac:dyDescent="0.25">
      <c r="A7" s="5" t="s">
        <v>27</v>
      </c>
      <c r="B7" s="4" t="e">
        <f>Predict!$E$2:$F$19</f>
        <v>#VALUE!</v>
      </c>
    </row>
    <row r="8" spans="1:20" x14ac:dyDescent="0.25">
      <c r="A8" s="5" t="s">
        <v>28</v>
      </c>
      <c r="B8" s="4">
        <v>1</v>
      </c>
      <c r="C8" s="3" t="s">
        <v>31</v>
      </c>
      <c r="D8" s="3" t="s">
        <v>32</v>
      </c>
    </row>
    <row r="9" spans="1:20" x14ac:dyDescent="0.25">
      <c r="A9" s="5" t="s">
        <v>29</v>
      </c>
      <c r="B9" s="4"/>
    </row>
    <row r="10" spans="1:20" x14ac:dyDescent="0.25">
      <c r="A10" s="5" t="s">
        <v>30</v>
      </c>
      <c r="B10" s="4">
        <v>2</v>
      </c>
    </row>
    <row r="12" spans="1:20" x14ac:dyDescent="0.25">
      <c r="A12" s="5" t="s">
        <v>44</v>
      </c>
      <c r="B12" s="4" t="s">
        <v>337</v>
      </c>
      <c r="C12" s="4"/>
      <c r="D12" s="4" t="s">
        <v>288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45</v>
      </c>
      <c r="B13" s="4" t="str">
        <f>Predict!$E$2:$E$19</f>
        <v>predict</v>
      </c>
    </row>
    <row r="14" spans="1:20" s="9" customFormat="1" x14ac:dyDescent="0.25">
      <c r="A14" s="8" t="s">
        <v>46</v>
      </c>
    </row>
    <row r="15" spans="1:20" x14ac:dyDescent="0.25">
      <c r="A15" s="5" t="s">
        <v>55</v>
      </c>
      <c r="B15" s="4" t="s">
        <v>339</v>
      </c>
      <c r="C15" s="4"/>
      <c r="D15" s="4" t="s">
        <v>289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56</v>
      </c>
      <c r="B16" s="4" t="e">
        <f ca="1">Predict!$F$2:$F$19</f>
        <v>#NAME?</v>
      </c>
    </row>
    <row r="17" spans="1:1" s="9" customFormat="1" x14ac:dyDescent="0.25">
      <c r="A17" s="8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9"/>
  <sheetViews>
    <sheetView tabSelected="1" topLeftCell="A186" workbookViewId="0">
      <selection activeCell="E220" sqref="E220"/>
    </sheetView>
  </sheetViews>
  <sheetFormatPr defaultRowHeight="15" x14ac:dyDescent="0.25"/>
  <cols>
    <col min="1" max="1" width="9.140625" style="77"/>
    <col min="2" max="2" width="18.42578125" style="77" bestFit="1" customWidth="1"/>
    <col min="3" max="3" width="9.140625" style="77"/>
    <col min="4" max="4" width="9.140625" style="78"/>
    <col min="5" max="5" width="5.7109375" style="83" customWidth="1"/>
    <col min="6" max="6" width="8.85546875" style="83" bestFit="1" customWidth="1"/>
    <col min="7" max="7" width="10.140625" style="83" bestFit="1" customWidth="1"/>
    <col min="8" max="8" width="9.85546875" style="83" bestFit="1" customWidth="1"/>
    <col min="9" max="9" width="8.5703125" style="83" bestFit="1" customWidth="1"/>
    <col min="10" max="10" width="5.7109375" style="83" customWidth="1"/>
    <col min="11" max="16384" width="9.140625" style="83"/>
  </cols>
  <sheetData>
    <row r="1" spans="1:15" ht="15.75" thickBot="1" x14ac:dyDescent="0.3">
      <c r="F1" s="115" t="s">
        <v>220</v>
      </c>
      <c r="G1" s="115"/>
      <c r="H1" s="115"/>
      <c r="I1" s="115"/>
    </row>
    <row r="2" spans="1:15" ht="15.75" thickTop="1" x14ac:dyDescent="0.25">
      <c r="A2" s="14" t="s">
        <v>314</v>
      </c>
      <c r="B2" s="15" t="s">
        <v>0</v>
      </c>
      <c r="C2" s="15" t="s">
        <v>1</v>
      </c>
      <c r="D2" s="16" t="s">
        <v>2</v>
      </c>
      <c r="F2" s="61" t="s">
        <v>230</v>
      </c>
      <c r="G2" s="62" t="s">
        <v>233</v>
      </c>
      <c r="H2" s="62" t="s">
        <v>234</v>
      </c>
      <c r="I2" s="63" t="s">
        <v>215</v>
      </c>
      <c r="K2" s="50" t="s">
        <v>212</v>
      </c>
      <c r="L2" s="48" t="s">
        <v>213</v>
      </c>
      <c r="M2" s="48" t="s">
        <v>214</v>
      </c>
      <c r="N2" s="49" t="s">
        <v>215</v>
      </c>
      <c r="O2" s="1">
        <f>SUM(O3:O194)</f>
        <v>184</v>
      </c>
    </row>
    <row r="3" spans="1:15" x14ac:dyDescent="0.25">
      <c r="A3" s="17" t="s">
        <v>315</v>
      </c>
      <c r="B3" s="18" t="s">
        <v>291</v>
      </c>
      <c r="C3" s="18">
        <v>0</v>
      </c>
      <c r="D3" s="19">
        <v>2.195578568292138</v>
      </c>
      <c r="F3" s="64" t="s">
        <v>231</v>
      </c>
      <c r="G3" s="106"/>
      <c r="H3" s="65"/>
      <c r="I3" s="72"/>
      <c r="K3" s="56">
        <v>1</v>
      </c>
      <c r="L3" s="51">
        <v>2.195578568292138</v>
      </c>
      <c r="M3" s="51">
        <v>1.9180293679205294</v>
      </c>
      <c r="N3" s="58">
        <v>0.27754920037160868</v>
      </c>
      <c r="O3" s="76">
        <f t="shared" ref="O3:O66" si="0">IF(N3&lt;-1,0,IF(N3&gt;0.5,0,1))</f>
        <v>1</v>
      </c>
    </row>
    <row r="4" spans="1:15" x14ac:dyDescent="0.25">
      <c r="A4" s="20" t="s">
        <v>315</v>
      </c>
      <c r="B4" s="21" t="s">
        <v>291</v>
      </c>
      <c r="C4" s="21">
        <v>0</v>
      </c>
      <c r="D4" s="22">
        <v>2.0074136334976456</v>
      </c>
      <c r="F4" s="66" t="s">
        <v>231</v>
      </c>
      <c r="G4" s="70"/>
      <c r="H4" s="67"/>
      <c r="I4" s="73"/>
      <c r="K4" s="56">
        <v>2</v>
      </c>
      <c r="L4" s="51">
        <v>2.0074136334976456</v>
      </c>
      <c r="M4" s="51">
        <v>1.9180293679205294</v>
      </c>
      <c r="N4" s="58">
        <v>8.9384265577116206E-2</v>
      </c>
      <c r="O4" s="76">
        <f t="shared" si="0"/>
        <v>1</v>
      </c>
    </row>
    <row r="5" spans="1:15" x14ac:dyDescent="0.25">
      <c r="A5" s="20" t="s">
        <v>315</v>
      </c>
      <c r="B5" s="21" t="s">
        <v>291</v>
      </c>
      <c r="C5" s="21">
        <v>0</v>
      </c>
      <c r="D5" s="22">
        <v>1.8243560062743336</v>
      </c>
      <c r="F5" s="66" t="s">
        <v>231</v>
      </c>
      <c r="G5" s="70"/>
      <c r="H5" s="67"/>
      <c r="I5" s="73"/>
      <c r="K5" s="56">
        <v>3</v>
      </c>
      <c r="L5" s="51">
        <v>1.8243560062743336</v>
      </c>
      <c r="M5" s="51">
        <v>1.9180293679205294</v>
      </c>
      <c r="N5" s="58">
        <v>-9.3673361646195774E-2</v>
      </c>
      <c r="O5" s="76">
        <f t="shared" si="0"/>
        <v>1</v>
      </c>
    </row>
    <row r="6" spans="1:15" x14ac:dyDescent="0.25">
      <c r="A6" s="20" t="s">
        <v>315</v>
      </c>
      <c r="B6" s="21" t="s">
        <v>291</v>
      </c>
      <c r="C6" s="21">
        <v>0</v>
      </c>
      <c r="D6" s="22">
        <v>1.6928031367991561</v>
      </c>
      <c r="F6" s="66" t="s">
        <v>231</v>
      </c>
      <c r="G6" s="70"/>
      <c r="H6" s="67"/>
      <c r="I6" s="73"/>
      <c r="K6" s="56">
        <v>4</v>
      </c>
      <c r="L6" s="51">
        <v>1.6928031367991561</v>
      </c>
      <c r="M6" s="51">
        <v>1.9180293679205294</v>
      </c>
      <c r="N6" s="58">
        <v>-0.2252262311213733</v>
      </c>
      <c r="O6" s="76">
        <f t="shared" si="0"/>
        <v>1</v>
      </c>
    </row>
    <row r="7" spans="1:15" x14ac:dyDescent="0.25">
      <c r="A7" s="20" t="s">
        <v>316</v>
      </c>
      <c r="B7" s="21" t="s">
        <v>291</v>
      </c>
      <c r="C7" s="21">
        <v>0</v>
      </c>
      <c r="D7" s="22">
        <v>1.3934078834175987</v>
      </c>
      <c r="F7" s="66" t="s">
        <v>232</v>
      </c>
      <c r="G7" s="71">
        <v>1.9180293679205294</v>
      </c>
      <c r="H7" s="67" t="s">
        <v>236</v>
      </c>
      <c r="I7" s="73">
        <v>-0.52462148450293067</v>
      </c>
      <c r="K7" s="56">
        <v>5</v>
      </c>
      <c r="L7" s="51">
        <v>1.3934078834175987</v>
      </c>
      <c r="M7" s="51">
        <v>1.9180293679205294</v>
      </c>
      <c r="N7" s="58">
        <v>-0.52462148450293067</v>
      </c>
      <c r="O7" s="76">
        <f t="shared" si="0"/>
        <v>1</v>
      </c>
    </row>
    <row r="8" spans="1:15" x14ac:dyDescent="0.25">
      <c r="A8" s="20" t="s">
        <v>316</v>
      </c>
      <c r="B8" s="21" t="s">
        <v>291</v>
      </c>
      <c r="C8" s="21">
        <v>0</v>
      </c>
      <c r="D8" s="22">
        <v>1.2156818820794937</v>
      </c>
      <c r="F8" s="66" t="s">
        <v>232</v>
      </c>
      <c r="G8" s="71">
        <v>1.9180293679205294</v>
      </c>
      <c r="H8" s="67" t="s">
        <v>236</v>
      </c>
      <c r="I8" s="73">
        <v>-0.70234748584103568</v>
      </c>
      <c r="K8" s="56">
        <v>6</v>
      </c>
      <c r="L8" s="51">
        <v>1.2156818820794937</v>
      </c>
      <c r="M8" s="51">
        <v>1.9180293679205294</v>
      </c>
      <c r="N8" s="58">
        <v>-0.70234748584103568</v>
      </c>
      <c r="O8" s="76">
        <f t="shared" si="0"/>
        <v>1</v>
      </c>
    </row>
    <row r="9" spans="1:15" x14ac:dyDescent="0.25">
      <c r="A9" s="20" t="s">
        <v>315</v>
      </c>
      <c r="B9" s="21" t="s">
        <v>291</v>
      </c>
      <c r="C9" s="21">
        <v>1</v>
      </c>
      <c r="D9" s="22">
        <v>3.5638857758652027</v>
      </c>
      <c r="F9" s="66" t="s">
        <v>231</v>
      </c>
      <c r="G9" s="70"/>
      <c r="H9" s="67"/>
      <c r="I9" s="73"/>
      <c r="K9" s="56">
        <v>7</v>
      </c>
      <c r="L9" s="51">
        <v>3.5638857758652027</v>
      </c>
      <c r="M9" s="51">
        <v>3.3349415130182765</v>
      </c>
      <c r="N9" s="58">
        <v>0.22894426284692626</v>
      </c>
      <c r="O9" s="76">
        <f t="shared" si="0"/>
        <v>1</v>
      </c>
    </row>
    <row r="10" spans="1:15" x14ac:dyDescent="0.25">
      <c r="A10" s="20" t="s">
        <v>315</v>
      </c>
      <c r="B10" s="21" t="s">
        <v>291</v>
      </c>
      <c r="C10" s="21">
        <v>1</v>
      </c>
      <c r="D10" s="22">
        <v>3.4369603168809468</v>
      </c>
      <c r="F10" s="66" t="s">
        <v>231</v>
      </c>
      <c r="G10" s="70"/>
      <c r="H10" s="67"/>
      <c r="I10" s="73"/>
      <c r="K10" s="56">
        <v>8</v>
      </c>
      <c r="L10" s="51">
        <v>3.4369603168809468</v>
      </c>
      <c r="M10" s="51">
        <v>3.3349415130182765</v>
      </c>
      <c r="N10" s="58">
        <v>0.10201880386267037</v>
      </c>
      <c r="O10" s="76">
        <f t="shared" si="0"/>
        <v>1</v>
      </c>
    </row>
    <row r="11" spans="1:15" x14ac:dyDescent="0.25">
      <c r="A11" s="20" t="s">
        <v>315</v>
      </c>
      <c r="B11" s="21" t="s">
        <v>291</v>
      </c>
      <c r="C11" s="21">
        <v>1</v>
      </c>
      <c r="D11" s="22">
        <v>3.3728110127783619</v>
      </c>
      <c r="F11" s="66" t="s">
        <v>231</v>
      </c>
      <c r="G11" s="70"/>
      <c r="H11" s="67"/>
      <c r="I11" s="73"/>
      <c r="K11" s="56">
        <v>9</v>
      </c>
      <c r="L11" s="51">
        <v>3.3728110127783619</v>
      </c>
      <c r="M11" s="51">
        <v>3.3349415130182765</v>
      </c>
      <c r="N11" s="58">
        <v>3.7869499760085468E-2</v>
      </c>
      <c r="O11" s="76">
        <f t="shared" si="0"/>
        <v>1</v>
      </c>
    </row>
    <row r="12" spans="1:15" x14ac:dyDescent="0.25">
      <c r="A12" s="20" t="s">
        <v>315</v>
      </c>
      <c r="B12" s="21" t="s">
        <v>291</v>
      </c>
      <c r="C12" s="21">
        <v>1</v>
      </c>
      <c r="D12" s="22">
        <v>3.2931328620723654</v>
      </c>
      <c r="F12" s="66" t="s">
        <v>231</v>
      </c>
      <c r="G12" s="70"/>
      <c r="H12" s="67"/>
      <c r="I12" s="73"/>
      <c r="K12" s="56">
        <v>10</v>
      </c>
      <c r="L12" s="51">
        <v>3.2931328620723654</v>
      </c>
      <c r="M12" s="51">
        <v>3.3349415130182765</v>
      </c>
      <c r="N12" s="58">
        <v>-4.1808650945911019E-2</v>
      </c>
      <c r="O12" s="76">
        <f t="shared" si="0"/>
        <v>1</v>
      </c>
    </row>
    <row r="13" spans="1:15" x14ac:dyDescent="0.25">
      <c r="A13" s="20" t="s">
        <v>316</v>
      </c>
      <c r="B13" s="21" t="s">
        <v>291</v>
      </c>
      <c r="C13" s="21">
        <v>1</v>
      </c>
      <c r="D13" s="22">
        <v>3.216334302923666</v>
      </c>
      <c r="F13" s="66" t="s">
        <v>232</v>
      </c>
      <c r="G13" s="71">
        <v>3.3349415130182765</v>
      </c>
      <c r="H13" s="67" t="s">
        <v>235</v>
      </c>
      <c r="I13" s="73">
        <v>-0.1186072100946105</v>
      </c>
      <c r="K13" s="56">
        <v>11</v>
      </c>
      <c r="L13" s="51">
        <v>3.216334302923666</v>
      </c>
      <c r="M13" s="51">
        <v>3.3349415130182765</v>
      </c>
      <c r="N13" s="58">
        <v>-0.1186072100946105</v>
      </c>
      <c r="O13" s="76">
        <f t="shared" si="0"/>
        <v>1</v>
      </c>
    </row>
    <row r="14" spans="1:15" x14ac:dyDescent="0.25">
      <c r="A14" s="20" t="s">
        <v>316</v>
      </c>
      <c r="B14" s="21" t="s">
        <v>291</v>
      </c>
      <c r="C14" s="21">
        <v>1</v>
      </c>
      <c r="D14" s="22">
        <v>3.0966458012897582</v>
      </c>
      <c r="F14" s="66" t="s">
        <v>232</v>
      </c>
      <c r="G14" s="71">
        <v>3.3349415130182765</v>
      </c>
      <c r="H14" s="67" t="s">
        <v>235</v>
      </c>
      <c r="I14" s="73">
        <v>-0.23829571172851827</v>
      </c>
      <c r="K14" s="56">
        <v>12</v>
      </c>
      <c r="L14" s="51">
        <v>3.0966458012897582</v>
      </c>
      <c r="M14" s="51">
        <v>3.3349415130182765</v>
      </c>
      <c r="N14" s="58">
        <v>-0.23829571172851827</v>
      </c>
      <c r="O14" s="76">
        <f t="shared" si="0"/>
        <v>1</v>
      </c>
    </row>
    <row r="15" spans="1:15" x14ac:dyDescent="0.25">
      <c r="A15" s="20" t="s">
        <v>315</v>
      </c>
      <c r="B15" s="21" t="s">
        <v>291</v>
      </c>
      <c r="C15" s="21">
        <v>2</v>
      </c>
      <c r="D15" s="22">
        <v>5.3917731411351753</v>
      </c>
      <c r="F15" s="66" t="s">
        <v>231</v>
      </c>
      <c r="G15" s="70"/>
      <c r="H15" s="67"/>
      <c r="I15" s="73"/>
      <c r="K15" s="56">
        <v>13</v>
      </c>
      <c r="L15" s="51">
        <v>5.3917731411351753</v>
      </c>
      <c r="M15" s="51">
        <v>5.31816871503794</v>
      </c>
      <c r="N15" s="58">
        <v>7.3604426097235276E-2</v>
      </c>
      <c r="O15" s="76">
        <f t="shared" si="0"/>
        <v>1</v>
      </c>
    </row>
    <row r="16" spans="1:15" x14ac:dyDescent="0.25">
      <c r="A16" s="20" t="s">
        <v>315</v>
      </c>
      <c r="B16" s="21" t="s">
        <v>291</v>
      </c>
      <c r="C16" s="21">
        <v>2</v>
      </c>
      <c r="D16" s="22">
        <v>5.3285948778104402</v>
      </c>
      <c r="F16" s="66" t="s">
        <v>231</v>
      </c>
      <c r="G16" s="70"/>
      <c r="H16" s="67"/>
      <c r="I16" s="73"/>
      <c r="K16" s="56">
        <v>14</v>
      </c>
      <c r="L16" s="51">
        <v>5.3285948778104402</v>
      </c>
      <c r="M16" s="51">
        <v>5.31816871503794</v>
      </c>
      <c r="N16" s="58">
        <v>1.0426162772500192E-2</v>
      </c>
      <c r="O16" s="76">
        <f t="shared" si="0"/>
        <v>1</v>
      </c>
    </row>
    <row r="17" spans="1:21" x14ac:dyDescent="0.25">
      <c r="A17" s="20" t="s">
        <v>315</v>
      </c>
      <c r="B17" s="21" t="s">
        <v>291</v>
      </c>
      <c r="C17" s="21">
        <v>2</v>
      </c>
      <c r="D17" s="22">
        <v>5.0607799220937508</v>
      </c>
      <c r="F17" s="66" t="s">
        <v>231</v>
      </c>
      <c r="G17" s="70"/>
      <c r="H17" s="67"/>
      <c r="I17" s="73"/>
      <c r="K17" s="56">
        <v>15</v>
      </c>
      <c r="L17" s="51">
        <v>5.0607799220937508</v>
      </c>
      <c r="M17" s="51">
        <v>5.31816871503794</v>
      </c>
      <c r="N17" s="58">
        <v>-0.25738879294418915</v>
      </c>
      <c r="O17" s="76">
        <f t="shared" si="0"/>
        <v>1</v>
      </c>
    </row>
    <row r="18" spans="1:21" x14ac:dyDescent="0.25">
      <c r="A18" s="20" t="s">
        <v>315</v>
      </c>
      <c r="B18" s="21" t="s">
        <v>291</v>
      </c>
      <c r="C18" s="21">
        <v>2</v>
      </c>
      <c r="D18" s="22">
        <v>5.0607799220937508</v>
      </c>
      <c r="F18" s="66" t="s">
        <v>231</v>
      </c>
      <c r="G18" s="70"/>
      <c r="H18" s="67"/>
      <c r="I18" s="73"/>
      <c r="K18" s="56">
        <v>16</v>
      </c>
      <c r="L18" s="51">
        <v>5.0607799220937508</v>
      </c>
      <c r="M18" s="51">
        <v>5.31816871503794</v>
      </c>
      <c r="N18" s="58">
        <v>-0.25738879294418915</v>
      </c>
      <c r="O18" s="76">
        <f t="shared" si="0"/>
        <v>1</v>
      </c>
      <c r="U18" s="83">
        <f>35/36</f>
        <v>0.97222222222222221</v>
      </c>
    </row>
    <row r="19" spans="1:21" x14ac:dyDescent="0.25">
      <c r="A19" s="20" t="s">
        <v>316</v>
      </c>
      <c r="B19" s="21" t="s">
        <v>291</v>
      </c>
      <c r="C19" s="21">
        <v>2</v>
      </c>
      <c r="D19" s="22">
        <v>4.9797102241769</v>
      </c>
      <c r="F19" s="66" t="s">
        <v>232</v>
      </c>
      <c r="G19" s="71">
        <v>5.31816871503794</v>
      </c>
      <c r="H19" s="67" t="s">
        <v>235</v>
      </c>
      <c r="I19" s="73">
        <v>-0.33845849086103996</v>
      </c>
      <c r="K19" s="56">
        <v>17</v>
      </c>
      <c r="L19" s="51">
        <v>4.9797102241769</v>
      </c>
      <c r="M19" s="51">
        <v>5.31816871503794</v>
      </c>
      <c r="N19" s="58">
        <v>-0.33845849086103996</v>
      </c>
      <c r="O19" s="76">
        <f t="shared" si="0"/>
        <v>1</v>
      </c>
    </row>
    <row r="20" spans="1:21" x14ac:dyDescent="0.25">
      <c r="A20" s="20" t="s">
        <v>316</v>
      </c>
      <c r="B20" s="21" t="s">
        <v>291</v>
      </c>
      <c r="C20" s="21">
        <v>2</v>
      </c>
      <c r="D20" s="22">
        <v>4.5453673006487421</v>
      </c>
      <c r="F20" s="66" t="s">
        <v>232</v>
      </c>
      <c r="G20" s="71">
        <v>5.31816871503794</v>
      </c>
      <c r="H20" s="67" t="s">
        <v>235</v>
      </c>
      <c r="I20" s="73">
        <v>-0.77280141438919792</v>
      </c>
      <c r="K20" s="56">
        <v>18</v>
      </c>
      <c r="L20" s="51">
        <v>4.5453673006487421</v>
      </c>
      <c r="M20" s="51">
        <v>5.31816871503794</v>
      </c>
      <c r="N20" s="58">
        <v>-0.77280141438919792</v>
      </c>
      <c r="O20" s="76">
        <f t="shared" si="0"/>
        <v>1</v>
      </c>
    </row>
    <row r="21" spans="1:21" x14ac:dyDescent="0.25">
      <c r="A21" s="20" t="s">
        <v>315</v>
      </c>
      <c r="B21" s="21" t="s">
        <v>291</v>
      </c>
      <c r="C21" s="21">
        <v>4</v>
      </c>
      <c r="D21" s="22">
        <v>6.4534924318681206</v>
      </c>
      <c r="F21" s="66" t="s">
        <v>231</v>
      </c>
      <c r="G21" s="70"/>
      <c r="H21" s="67"/>
      <c r="I21" s="73"/>
      <c r="K21" s="56">
        <v>19</v>
      </c>
      <c r="L21" s="51">
        <v>6.4534924318681206</v>
      </c>
      <c r="M21" s="51">
        <v>6.3757074684486064</v>
      </c>
      <c r="N21" s="58">
        <v>7.7784963419514241E-2</v>
      </c>
      <c r="O21" s="76">
        <f t="shared" si="0"/>
        <v>1</v>
      </c>
    </row>
    <row r="22" spans="1:21" x14ac:dyDescent="0.25">
      <c r="A22" s="20" t="s">
        <v>315</v>
      </c>
      <c r="B22" s="21" t="s">
        <v>291</v>
      </c>
      <c r="C22" s="21">
        <v>4</v>
      </c>
      <c r="D22" s="22">
        <v>6.1481480245791076</v>
      </c>
      <c r="F22" s="66" t="s">
        <v>231</v>
      </c>
      <c r="G22" s="70"/>
      <c r="H22" s="67"/>
      <c r="I22" s="73"/>
      <c r="K22" s="56">
        <v>20</v>
      </c>
      <c r="L22" s="51">
        <v>6.1481480245791076</v>
      </c>
      <c r="M22" s="51">
        <v>6.3757074684486064</v>
      </c>
      <c r="N22" s="58">
        <v>-0.22755944386949878</v>
      </c>
      <c r="O22" s="76">
        <f t="shared" si="0"/>
        <v>1</v>
      </c>
    </row>
    <row r="23" spans="1:21" x14ac:dyDescent="0.25">
      <c r="A23" s="20" t="s">
        <v>315</v>
      </c>
      <c r="B23" s="21" t="s">
        <v>291</v>
      </c>
      <c r="C23" s="21">
        <v>4</v>
      </c>
      <c r="D23" s="22">
        <v>6.1076722791016778</v>
      </c>
      <c r="F23" s="66" t="s">
        <v>231</v>
      </c>
      <c r="G23" s="70"/>
      <c r="H23" s="67"/>
      <c r="I23" s="73"/>
      <c r="K23" s="56">
        <v>21</v>
      </c>
      <c r="L23" s="51">
        <v>6.1076722791016778</v>
      </c>
      <c r="M23" s="51">
        <v>6.3757074684486064</v>
      </c>
      <c r="N23" s="58">
        <v>-0.2680351893469286</v>
      </c>
      <c r="O23" s="76">
        <f t="shared" si="0"/>
        <v>1</v>
      </c>
    </row>
    <row r="24" spans="1:21" x14ac:dyDescent="0.25">
      <c r="A24" s="20" t="s">
        <v>315</v>
      </c>
      <c r="B24" s="21" t="s">
        <v>291</v>
      </c>
      <c r="C24" s="21">
        <v>4</v>
      </c>
      <c r="D24" s="22">
        <v>5.9070762143792024</v>
      </c>
      <c r="F24" s="66" t="s">
        <v>231</v>
      </c>
      <c r="G24" s="70"/>
      <c r="H24" s="67"/>
      <c r="I24" s="73"/>
      <c r="K24" s="56">
        <v>22</v>
      </c>
      <c r="L24" s="51">
        <v>5.9070762143792024</v>
      </c>
      <c r="M24" s="51">
        <v>6.3757074684486064</v>
      </c>
      <c r="N24" s="58">
        <v>-0.46863125406940398</v>
      </c>
      <c r="O24" s="76">
        <f t="shared" si="0"/>
        <v>1</v>
      </c>
    </row>
    <row r="25" spans="1:21" x14ac:dyDescent="0.25">
      <c r="A25" s="20" t="s">
        <v>316</v>
      </c>
      <c r="B25" s="21" t="s">
        <v>291</v>
      </c>
      <c r="C25" s="21">
        <v>4</v>
      </c>
      <c r="D25" s="22">
        <v>5.5880037455965788</v>
      </c>
      <c r="F25" s="66" t="s">
        <v>232</v>
      </c>
      <c r="G25" s="71">
        <v>6.3757074684486064</v>
      </c>
      <c r="H25" s="67" t="s">
        <v>235</v>
      </c>
      <c r="I25" s="73">
        <v>-0.78770372285202761</v>
      </c>
      <c r="K25" s="56">
        <v>23</v>
      </c>
      <c r="L25" s="51">
        <v>5.5880037455965788</v>
      </c>
      <c r="M25" s="51">
        <v>6.3757074684486064</v>
      </c>
      <c r="N25" s="58">
        <v>-0.78770372285202761</v>
      </c>
      <c r="O25" s="76">
        <f t="shared" si="0"/>
        <v>1</v>
      </c>
    </row>
    <row r="26" spans="1:21" x14ac:dyDescent="0.25">
      <c r="A26" s="20" t="s">
        <v>316</v>
      </c>
      <c r="B26" s="21" t="s">
        <v>291</v>
      </c>
      <c r="C26" s="21">
        <v>4</v>
      </c>
      <c r="D26" s="22">
        <v>5.3917731411351753</v>
      </c>
      <c r="F26" s="66" t="s">
        <v>232</v>
      </c>
      <c r="G26" s="71">
        <v>6.3757074684486064</v>
      </c>
      <c r="H26" s="67" t="s">
        <v>235</v>
      </c>
      <c r="I26" s="73">
        <v>-0.98393432731343111</v>
      </c>
      <c r="K26" s="56">
        <v>24</v>
      </c>
      <c r="L26" s="51">
        <v>5.3917731411351753</v>
      </c>
      <c r="M26" s="51">
        <v>6.3757074684486064</v>
      </c>
      <c r="N26" s="58">
        <v>-0.98393432731343111</v>
      </c>
      <c r="O26" s="76">
        <f t="shared" si="0"/>
        <v>1</v>
      </c>
    </row>
    <row r="27" spans="1:21" x14ac:dyDescent="0.25">
      <c r="A27" s="20" t="s">
        <v>315</v>
      </c>
      <c r="B27" s="21" t="s">
        <v>291</v>
      </c>
      <c r="C27" s="21">
        <v>6</v>
      </c>
      <c r="D27" s="22">
        <v>7.2156818820794939</v>
      </c>
      <c r="F27" s="66" t="s">
        <v>231</v>
      </c>
      <c r="G27" s="70"/>
      <c r="H27" s="67"/>
      <c r="I27" s="73"/>
      <c r="K27" s="56">
        <v>25</v>
      </c>
      <c r="L27" s="51">
        <v>7.2156818820794939</v>
      </c>
      <c r="M27" s="51">
        <v>6.4171527999722429</v>
      </c>
      <c r="N27" s="58">
        <v>0.79852908210725104</v>
      </c>
      <c r="O27" s="76">
        <f t="shared" si="0"/>
        <v>0</v>
      </c>
    </row>
    <row r="28" spans="1:21" x14ac:dyDescent="0.25">
      <c r="A28" s="20" t="s">
        <v>315</v>
      </c>
      <c r="B28" s="21" t="s">
        <v>291</v>
      </c>
      <c r="C28" s="21">
        <v>6</v>
      </c>
      <c r="D28" s="22">
        <v>6.686853525149302</v>
      </c>
      <c r="F28" s="66" t="s">
        <v>231</v>
      </c>
      <c r="G28" s="70"/>
      <c r="H28" s="67"/>
      <c r="I28" s="73"/>
      <c r="K28" s="56">
        <v>26</v>
      </c>
      <c r="L28" s="51">
        <v>6.686853525149302</v>
      </c>
      <c r="M28" s="51">
        <v>6.4171527999722429</v>
      </c>
      <c r="N28" s="58">
        <v>0.26970072517705912</v>
      </c>
      <c r="O28" s="76">
        <f t="shared" si="0"/>
        <v>1</v>
      </c>
    </row>
    <row r="29" spans="1:21" x14ac:dyDescent="0.25">
      <c r="A29" s="20" t="s">
        <v>315</v>
      </c>
      <c r="B29" s="21" t="s">
        <v>291</v>
      </c>
      <c r="C29" s="21">
        <v>6</v>
      </c>
      <c r="D29" s="22">
        <v>6.3917731411351753</v>
      </c>
      <c r="F29" s="66" t="s">
        <v>231</v>
      </c>
      <c r="G29" s="70"/>
      <c r="H29" s="67"/>
      <c r="I29" s="73"/>
      <c r="K29" s="56">
        <v>27</v>
      </c>
      <c r="L29" s="51">
        <v>6.3917731411351753</v>
      </c>
      <c r="M29" s="51">
        <v>6.4171527999722429</v>
      </c>
      <c r="N29" s="58">
        <v>-2.5379658837067609E-2</v>
      </c>
      <c r="O29" s="76">
        <f t="shared" si="0"/>
        <v>1</v>
      </c>
    </row>
    <row r="30" spans="1:21" x14ac:dyDescent="0.25">
      <c r="A30" s="20" t="s">
        <v>315</v>
      </c>
      <c r="B30" s="21" t="s">
        <v>291</v>
      </c>
      <c r="C30" s="21">
        <v>6</v>
      </c>
      <c r="D30" s="22">
        <v>6.3853172376706731</v>
      </c>
      <c r="F30" s="66" t="s">
        <v>231</v>
      </c>
      <c r="G30" s="70"/>
      <c r="H30" s="67"/>
      <c r="I30" s="73"/>
      <c r="K30" s="56">
        <v>28</v>
      </c>
      <c r="L30" s="51">
        <v>6.3853172376706731</v>
      </c>
      <c r="M30" s="51">
        <v>6.4171527999722429</v>
      </c>
      <c r="N30" s="58">
        <v>-3.1835562301569809E-2</v>
      </c>
      <c r="O30" s="76">
        <f t="shared" si="0"/>
        <v>1</v>
      </c>
    </row>
    <row r="31" spans="1:21" x14ac:dyDescent="0.25">
      <c r="A31" s="20" t="s">
        <v>316</v>
      </c>
      <c r="B31" s="21" t="s">
        <v>291</v>
      </c>
      <c r="C31" s="21">
        <v>6</v>
      </c>
      <c r="D31" s="22">
        <v>6.1076722791016778</v>
      </c>
      <c r="F31" s="66" t="s">
        <v>232</v>
      </c>
      <c r="G31" s="71">
        <v>6.4171527999722429</v>
      </c>
      <c r="H31" s="67" t="s">
        <v>235</v>
      </c>
      <c r="I31" s="73">
        <v>-0.3094805208705651</v>
      </c>
      <c r="K31" s="56">
        <v>29</v>
      </c>
      <c r="L31" s="51">
        <v>6.1076722791016778</v>
      </c>
      <c r="M31" s="51">
        <v>6.4171527999722429</v>
      </c>
      <c r="N31" s="58">
        <v>-0.3094805208705651</v>
      </c>
      <c r="O31" s="76">
        <f t="shared" si="0"/>
        <v>1</v>
      </c>
    </row>
    <row r="32" spans="1:21" x14ac:dyDescent="0.25">
      <c r="A32" s="20" t="s">
        <v>316</v>
      </c>
      <c r="B32" s="21" t="s">
        <v>291</v>
      </c>
      <c r="C32" s="21">
        <v>6</v>
      </c>
      <c r="D32" s="22">
        <v>5.4695408932352096</v>
      </c>
      <c r="F32" s="66" t="s">
        <v>232</v>
      </c>
      <c r="G32" s="71">
        <v>6.4171527999722429</v>
      </c>
      <c r="H32" s="67" t="s">
        <v>235</v>
      </c>
      <c r="I32" s="73">
        <v>-0.94761190673703322</v>
      </c>
      <c r="K32" s="56">
        <v>30</v>
      </c>
      <c r="L32" s="51">
        <v>5.4695408932352096</v>
      </c>
      <c r="M32" s="51">
        <v>6.4171527999722429</v>
      </c>
      <c r="N32" s="58">
        <v>-0.94761190673703322</v>
      </c>
      <c r="O32" s="76">
        <f t="shared" si="0"/>
        <v>1</v>
      </c>
    </row>
    <row r="33" spans="1:15" x14ac:dyDescent="0.25">
      <c r="A33" s="20" t="s">
        <v>315</v>
      </c>
      <c r="B33" s="21" t="s">
        <v>291</v>
      </c>
      <c r="C33" s="21">
        <v>8</v>
      </c>
      <c r="D33" s="22">
        <v>6.7122997678130414</v>
      </c>
      <c r="F33" s="66" t="s">
        <v>231</v>
      </c>
      <c r="G33" s="70"/>
      <c r="H33" s="67"/>
      <c r="I33" s="73"/>
      <c r="K33" s="56">
        <v>31</v>
      </c>
      <c r="L33" s="51">
        <v>6.7122997678130414</v>
      </c>
      <c r="M33" s="51">
        <v>6.4201315127033798</v>
      </c>
      <c r="N33" s="58">
        <v>0.2921682551096616</v>
      </c>
      <c r="O33" s="76">
        <f t="shared" si="0"/>
        <v>1</v>
      </c>
    </row>
    <row r="34" spans="1:15" x14ac:dyDescent="0.25">
      <c r="A34" s="20" t="s">
        <v>315</v>
      </c>
      <c r="B34" s="21" t="s">
        <v>291</v>
      </c>
      <c r="C34" s="21">
        <v>8</v>
      </c>
      <c r="D34" s="22">
        <v>6.1540624062142912</v>
      </c>
      <c r="F34" s="66" t="s">
        <v>231</v>
      </c>
      <c r="G34" s="70"/>
      <c r="H34" s="67"/>
      <c r="I34" s="73"/>
      <c r="K34" s="56">
        <v>32</v>
      </c>
      <c r="L34" s="51">
        <v>6.1540624062142912</v>
      </c>
      <c r="M34" s="51">
        <v>6.4201315127033798</v>
      </c>
      <c r="N34" s="58">
        <v>-0.26606910648908855</v>
      </c>
      <c r="O34" s="76">
        <f t="shared" si="0"/>
        <v>1</v>
      </c>
    </row>
    <row r="35" spans="1:15" x14ac:dyDescent="0.25">
      <c r="A35" s="20" t="s">
        <v>315</v>
      </c>
      <c r="B35" s="21" t="s">
        <v>291</v>
      </c>
      <c r="C35" s="21">
        <v>8</v>
      </c>
      <c r="D35" s="22">
        <v>6.0607799220937508</v>
      </c>
      <c r="F35" s="66" t="s">
        <v>231</v>
      </c>
      <c r="G35" s="70"/>
      <c r="H35" s="67"/>
      <c r="I35" s="73"/>
      <c r="K35" s="56">
        <v>33</v>
      </c>
      <c r="L35" s="51">
        <v>6.0607799220937508</v>
      </c>
      <c r="M35" s="51">
        <v>6.4201315127033798</v>
      </c>
      <c r="N35" s="58">
        <v>-0.35935159060962896</v>
      </c>
      <c r="O35" s="76">
        <f t="shared" si="0"/>
        <v>1</v>
      </c>
    </row>
    <row r="36" spans="1:15" x14ac:dyDescent="0.25">
      <c r="A36" s="20" t="s">
        <v>315</v>
      </c>
      <c r="B36" s="21" t="s">
        <v>291</v>
      </c>
      <c r="C36" s="21">
        <v>8</v>
      </c>
      <c r="D36" s="22">
        <v>5.9487725164073186</v>
      </c>
      <c r="F36" s="66" t="s">
        <v>231</v>
      </c>
      <c r="G36" s="70"/>
      <c r="H36" s="67"/>
      <c r="I36" s="73"/>
      <c r="K36" s="56">
        <v>34</v>
      </c>
      <c r="L36" s="51">
        <v>5.9487725164073186</v>
      </c>
      <c r="M36" s="51">
        <v>6.4201315127033798</v>
      </c>
      <c r="N36" s="58">
        <v>-0.47135899629606115</v>
      </c>
      <c r="O36" s="76">
        <f t="shared" si="0"/>
        <v>1</v>
      </c>
    </row>
    <row r="37" spans="1:15" x14ac:dyDescent="0.25">
      <c r="A37" s="20" t="s">
        <v>316</v>
      </c>
      <c r="B37" s="21" t="s">
        <v>291</v>
      </c>
      <c r="C37" s="21">
        <v>8</v>
      </c>
      <c r="D37" s="22">
        <v>5.8242633016904435</v>
      </c>
      <c r="F37" s="66" t="s">
        <v>232</v>
      </c>
      <c r="G37" s="71">
        <v>6.4201315127033798</v>
      </c>
      <c r="H37" s="67" t="s">
        <v>235</v>
      </c>
      <c r="I37" s="73">
        <v>-0.5958682110129363</v>
      </c>
      <c r="K37" s="56">
        <v>35</v>
      </c>
      <c r="L37" s="51">
        <v>5.8242633016904435</v>
      </c>
      <c r="M37" s="51">
        <v>6.4201315127033798</v>
      </c>
      <c r="N37" s="58">
        <v>-0.5958682110129363</v>
      </c>
      <c r="O37" s="76">
        <f t="shared" si="0"/>
        <v>1</v>
      </c>
    </row>
    <row r="38" spans="1:15" x14ac:dyDescent="0.25">
      <c r="A38" s="20" t="s">
        <v>316</v>
      </c>
      <c r="B38" s="21" t="s">
        <v>291</v>
      </c>
      <c r="C38" s="21">
        <v>8</v>
      </c>
      <c r="D38" s="22">
        <v>5.6121071554747228</v>
      </c>
      <c r="F38" s="66" t="s">
        <v>232</v>
      </c>
      <c r="G38" s="71">
        <v>6.4201315127033798</v>
      </c>
      <c r="H38" s="67" t="s">
        <v>235</v>
      </c>
      <c r="I38" s="73">
        <v>-0.80802435722865695</v>
      </c>
      <c r="K38" s="56">
        <v>36</v>
      </c>
      <c r="L38" s="51">
        <v>5.6121071554747228</v>
      </c>
      <c r="M38" s="51">
        <v>6.4201315127033798</v>
      </c>
      <c r="N38" s="58">
        <v>-0.80802435722865695</v>
      </c>
      <c r="O38" s="76">
        <f t="shared" si="0"/>
        <v>1</v>
      </c>
    </row>
    <row r="39" spans="1:15" x14ac:dyDescent="0.25">
      <c r="A39" s="20" t="s">
        <v>315</v>
      </c>
      <c r="B39" s="21" t="s">
        <v>3</v>
      </c>
      <c r="C39" s="21">
        <v>0</v>
      </c>
      <c r="D39" s="22">
        <v>2.3138292046514777</v>
      </c>
      <c r="F39" s="66" t="s">
        <v>231</v>
      </c>
      <c r="G39" s="70"/>
      <c r="H39" s="67"/>
      <c r="I39" s="73"/>
      <c r="K39" s="56">
        <v>37</v>
      </c>
      <c r="L39" s="51">
        <v>2.3138292046514777</v>
      </c>
      <c r="M39" s="51">
        <v>2.130487030616687</v>
      </c>
      <c r="N39" s="58">
        <v>0.18334217403479069</v>
      </c>
      <c r="O39" s="76">
        <f t="shared" si="0"/>
        <v>1</v>
      </c>
    </row>
    <row r="40" spans="1:15" x14ac:dyDescent="0.25">
      <c r="A40" s="20" t="s">
        <v>315</v>
      </c>
      <c r="B40" s="21" t="s">
        <v>3</v>
      </c>
      <c r="C40" s="21">
        <v>0</v>
      </c>
      <c r="D40" s="22">
        <v>2.1136218907515314</v>
      </c>
      <c r="F40" s="66" t="s">
        <v>231</v>
      </c>
      <c r="G40" s="70"/>
      <c r="H40" s="67"/>
      <c r="I40" s="73"/>
      <c r="K40" s="56">
        <v>38</v>
      </c>
      <c r="L40" s="51">
        <v>2.1136218907515314</v>
      </c>
      <c r="M40" s="51">
        <v>2.130487030616687</v>
      </c>
      <c r="N40" s="58">
        <v>-1.6865139865155587E-2</v>
      </c>
      <c r="O40" s="76">
        <f t="shared" si="0"/>
        <v>1</v>
      </c>
    </row>
    <row r="41" spans="1:15" x14ac:dyDescent="0.25">
      <c r="A41" s="20" t="s">
        <v>315</v>
      </c>
      <c r="B41" s="21" t="s">
        <v>3</v>
      </c>
      <c r="C41" s="21">
        <v>0</v>
      </c>
      <c r="D41" s="22">
        <v>2.1136218907515314</v>
      </c>
      <c r="F41" s="66" t="s">
        <v>231</v>
      </c>
      <c r="G41" s="70"/>
      <c r="H41" s="67"/>
      <c r="I41" s="73"/>
      <c r="K41" s="56">
        <v>39</v>
      </c>
      <c r="L41" s="51">
        <v>2.1136218907515314</v>
      </c>
      <c r="M41" s="51">
        <v>2.130487030616687</v>
      </c>
      <c r="N41" s="58">
        <v>-1.6865139865155587E-2</v>
      </c>
      <c r="O41" s="76">
        <f t="shared" si="0"/>
        <v>1</v>
      </c>
    </row>
    <row r="42" spans="1:15" x14ac:dyDescent="0.25">
      <c r="A42" s="20" t="s">
        <v>315</v>
      </c>
      <c r="B42" s="21" t="s">
        <v>3</v>
      </c>
      <c r="C42" s="21">
        <v>0</v>
      </c>
      <c r="D42" s="22">
        <v>2.0039309479125995</v>
      </c>
      <c r="F42" s="66" t="s">
        <v>231</v>
      </c>
      <c r="G42" s="70"/>
      <c r="H42" s="67"/>
      <c r="I42" s="73"/>
      <c r="K42" s="56">
        <v>40</v>
      </c>
      <c r="L42" s="51">
        <v>2.0039309479125995</v>
      </c>
      <c r="M42" s="51">
        <v>2.130487030616687</v>
      </c>
      <c r="N42" s="58">
        <v>-0.12655608270408747</v>
      </c>
      <c r="O42" s="76">
        <f t="shared" si="0"/>
        <v>1</v>
      </c>
    </row>
    <row r="43" spans="1:15" x14ac:dyDescent="0.25">
      <c r="A43" s="20" t="s">
        <v>316</v>
      </c>
      <c r="B43" s="21" t="s">
        <v>3</v>
      </c>
      <c r="C43" s="21">
        <v>0</v>
      </c>
      <c r="D43" s="22">
        <v>1.6928031367991561</v>
      </c>
      <c r="F43" s="66" t="s">
        <v>232</v>
      </c>
      <c r="G43" s="71">
        <v>2.130487030616687</v>
      </c>
      <c r="H43" s="67" t="s">
        <v>235</v>
      </c>
      <c r="I43" s="73">
        <v>-0.43768389381753092</v>
      </c>
      <c r="K43" s="56">
        <v>41</v>
      </c>
      <c r="L43" s="51">
        <v>1.6928031367991561</v>
      </c>
      <c r="M43" s="51">
        <v>2.130487030616687</v>
      </c>
      <c r="N43" s="58">
        <v>-0.43768389381753092</v>
      </c>
      <c r="O43" s="76">
        <f t="shared" si="0"/>
        <v>1</v>
      </c>
    </row>
    <row r="44" spans="1:15" x14ac:dyDescent="0.25">
      <c r="A44" s="20" t="s">
        <v>316</v>
      </c>
      <c r="B44" s="21" t="s">
        <v>3</v>
      </c>
      <c r="C44" s="21">
        <v>0</v>
      </c>
      <c r="D44" s="22">
        <v>1.4087022747656586</v>
      </c>
      <c r="F44" s="66" t="s">
        <v>232</v>
      </c>
      <c r="G44" s="71">
        <v>2.130487030616687</v>
      </c>
      <c r="H44" s="67" t="s">
        <v>236</v>
      </c>
      <c r="I44" s="73">
        <v>-0.72178475585102841</v>
      </c>
      <c r="K44" s="56">
        <v>42</v>
      </c>
      <c r="L44" s="51">
        <v>1.4087022747656586</v>
      </c>
      <c r="M44" s="51">
        <v>2.130487030616687</v>
      </c>
      <c r="N44" s="58">
        <v>-0.72178475585102841</v>
      </c>
      <c r="O44" s="76">
        <f t="shared" si="0"/>
        <v>1</v>
      </c>
    </row>
    <row r="45" spans="1:15" x14ac:dyDescent="0.25">
      <c r="A45" s="20" t="s">
        <v>315</v>
      </c>
      <c r="B45" s="21" t="s">
        <v>3</v>
      </c>
      <c r="C45" s="21">
        <v>1</v>
      </c>
      <c r="D45" s="22">
        <v>4.0607799220937508</v>
      </c>
      <c r="F45" s="66" t="s">
        <v>231</v>
      </c>
      <c r="G45" s="70"/>
      <c r="H45" s="67"/>
      <c r="I45" s="73"/>
      <c r="K45" s="56">
        <v>43</v>
      </c>
      <c r="L45" s="51">
        <v>4.0607799220937508</v>
      </c>
      <c r="M45" s="51">
        <v>3.8384573422260564</v>
      </c>
      <c r="N45" s="58">
        <v>0.22232257986769444</v>
      </c>
      <c r="O45" s="76">
        <f t="shared" si="0"/>
        <v>1</v>
      </c>
    </row>
    <row r="46" spans="1:15" x14ac:dyDescent="0.25">
      <c r="A46" s="20" t="s">
        <v>315</v>
      </c>
      <c r="B46" s="21" t="s">
        <v>3</v>
      </c>
      <c r="C46" s="21">
        <v>1</v>
      </c>
      <c r="D46" s="22">
        <v>3.9983974300623943</v>
      </c>
      <c r="F46" s="66" t="s">
        <v>231</v>
      </c>
      <c r="G46" s="70"/>
      <c r="H46" s="67"/>
      <c r="I46" s="73"/>
      <c r="K46" s="56">
        <v>44</v>
      </c>
      <c r="L46" s="51">
        <v>3.9983974300623943</v>
      </c>
      <c r="M46" s="51">
        <v>3.8384573422260564</v>
      </c>
      <c r="N46" s="58">
        <v>0.15994008783633795</v>
      </c>
      <c r="O46" s="76">
        <f t="shared" si="0"/>
        <v>1</v>
      </c>
    </row>
    <row r="47" spans="1:15" x14ac:dyDescent="0.25">
      <c r="A47" s="20" t="s">
        <v>315</v>
      </c>
      <c r="B47" s="21" t="s">
        <v>3</v>
      </c>
      <c r="C47" s="21">
        <v>1</v>
      </c>
      <c r="D47" s="22">
        <v>3.9070762143792019</v>
      </c>
      <c r="F47" s="66" t="s">
        <v>231</v>
      </c>
      <c r="G47" s="70"/>
      <c r="H47" s="67"/>
      <c r="I47" s="73"/>
      <c r="K47" s="56">
        <v>45</v>
      </c>
      <c r="L47" s="51">
        <v>3.9070762143792019</v>
      </c>
      <c r="M47" s="51">
        <v>3.8384573422260564</v>
      </c>
      <c r="N47" s="58">
        <v>6.8618872153145549E-2</v>
      </c>
      <c r="O47" s="76">
        <f t="shared" si="0"/>
        <v>1</v>
      </c>
    </row>
    <row r="48" spans="1:15" x14ac:dyDescent="0.25">
      <c r="A48" s="20" t="s">
        <v>315</v>
      </c>
      <c r="B48" s="21" t="s">
        <v>3</v>
      </c>
      <c r="C48" s="21">
        <v>1</v>
      </c>
      <c r="D48" s="22">
        <v>3.4560445715737376</v>
      </c>
      <c r="F48" s="66" t="s">
        <v>231</v>
      </c>
      <c r="G48" s="70"/>
      <c r="H48" s="67"/>
      <c r="I48" s="73"/>
      <c r="K48" s="56">
        <v>46</v>
      </c>
      <c r="L48" s="51">
        <v>3.4560445715737376</v>
      </c>
      <c r="M48" s="51">
        <v>3.8384573422260564</v>
      </c>
      <c r="N48" s="58">
        <v>-0.38241277065231882</v>
      </c>
      <c r="O48" s="76">
        <f t="shared" si="0"/>
        <v>1</v>
      </c>
    </row>
    <row r="49" spans="1:15" x14ac:dyDescent="0.25">
      <c r="A49" s="20" t="s">
        <v>316</v>
      </c>
      <c r="B49" s="21" t="s">
        <v>3</v>
      </c>
      <c r="C49" s="21">
        <v>1</v>
      </c>
      <c r="D49" s="22">
        <v>3.4560445715737376</v>
      </c>
      <c r="F49" s="66" t="s">
        <v>232</v>
      </c>
      <c r="G49" s="71">
        <v>3.8384573422260564</v>
      </c>
      <c r="H49" s="67" t="s">
        <v>235</v>
      </c>
      <c r="I49" s="73">
        <v>-0.38241277065231882</v>
      </c>
      <c r="K49" s="56">
        <v>47</v>
      </c>
      <c r="L49" s="51">
        <v>3.4560445715737376</v>
      </c>
      <c r="M49" s="51">
        <v>3.8384573422260564</v>
      </c>
      <c r="N49" s="58">
        <v>-0.38241277065231882</v>
      </c>
      <c r="O49" s="76">
        <f t="shared" si="0"/>
        <v>1</v>
      </c>
    </row>
    <row r="50" spans="1:15" x14ac:dyDescent="0.25">
      <c r="A50" s="20" t="s">
        <v>316</v>
      </c>
      <c r="B50" s="21" t="s">
        <v>3</v>
      </c>
      <c r="C50" s="21">
        <v>1</v>
      </c>
      <c r="D50" s="22">
        <v>3.210319949383607</v>
      </c>
      <c r="F50" s="66" t="s">
        <v>232</v>
      </c>
      <c r="G50" s="71">
        <v>3.8384573422260564</v>
      </c>
      <c r="H50" s="67" t="s">
        <v>235</v>
      </c>
      <c r="I50" s="73">
        <v>-0.6281373928424494</v>
      </c>
      <c r="K50" s="56">
        <v>48</v>
      </c>
      <c r="L50" s="51">
        <v>3.210319949383607</v>
      </c>
      <c r="M50" s="51">
        <v>3.8384573422260564</v>
      </c>
      <c r="N50" s="58">
        <v>-0.6281373928424494</v>
      </c>
      <c r="O50" s="76">
        <f t="shared" si="0"/>
        <v>1</v>
      </c>
    </row>
    <row r="51" spans="1:15" x14ac:dyDescent="0.25">
      <c r="A51" s="20" t="s">
        <v>315</v>
      </c>
      <c r="B51" s="21" t="s">
        <v>3</v>
      </c>
      <c r="C51" s="21">
        <v>2</v>
      </c>
      <c r="D51" s="22">
        <v>5.8373685229812926</v>
      </c>
      <c r="F51" s="66" t="s">
        <v>231</v>
      </c>
      <c r="G51" s="70"/>
      <c r="H51" s="67"/>
      <c r="I51" s="73"/>
      <c r="K51" s="56">
        <v>49</v>
      </c>
      <c r="L51" s="51">
        <v>5.8373685229812926</v>
      </c>
      <c r="M51" s="51">
        <v>5.6453899791444675</v>
      </c>
      <c r="N51" s="58">
        <v>0.19197854383682511</v>
      </c>
      <c r="O51" s="76">
        <f t="shared" si="0"/>
        <v>1</v>
      </c>
    </row>
    <row r="52" spans="1:15" x14ac:dyDescent="0.25">
      <c r="A52" s="20" t="s">
        <v>315</v>
      </c>
      <c r="B52" s="21" t="s">
        <v>3</v>
      </c>
      <c r="C52" s="21">
        <v>2</v>
      </c>
      <c r="D52" s="22">
        <v>5.6717415338463653</v>
      </c>
      <c r="F52" s="66" t="s">
        <v>231</v>
      </c>
      <c r="G52" s="70"/>
      <c r="H52" s="67"/>
      <c r="I52" s="73"/>
      <c r="K52" s="56">
        <v>50</v>
      </c>
      <c r="L52" s="51">
        <v>5.6717415338463653</v>
      </c>
      <c r="M52" s="51">
        <v>5.6453899791444675</v>
      </c>
      <c r="N52" s="58">
        <v>2.6351554701897761E-2</v>
      </c>
      <c r="O52" s="76">
        <f t="shared" si="0"/>
        <v>1</v>
      </c>
    </row>
    <row r="53" spans="1:15" x14ac:dyDescent="0.25">
      <c r="A53" s="20" t="s">
        <v>315</v>
      </c>
      <c r="B53" s="21" t="s">
        <v>3</v>
      </c>
      <c r="C53" s="21">
        <v>2</v>
      </c>
      <c r="D53" s="22">
        <v>5.4972528447282896</v>
      </c>
      <c r="F53" s="66" t="s">
        <v>231</v>
      </c>
      <c r="G53" s="70"/>
      <c r="H53" s="67"/>
      <c r="I53" s="73"/>
      <c r="K53" s="56">
        <v>51</v>
      </c>
      <c r="L53" s="51">
        <v>5.4972528447282896</v>
      </c>
      <c r="M53" s="51">
        <v>5.6453899791444675</v>
      </c>
      <c r="N53" s="58">
        <v>-0.14813713441617793</v>
      </c>
      <c r="O53" s="76">
        <f t="shared" si="0"/>
        <v>1</v>
      </c>
    </row>
    <row r="54" spans="1:15" x14ac:dyDescent="0.25">
      <c r="A54" s="20" t="s">
        <v>315</v>
      </c>
      <c r="B54" s="21" t="s">
        <v>3</v>
      </c>
      <c r="C54" s="21">
        <v>2</v>
      </c>
      <c r="D54" s="22">
        <v>5.4264159976022963</v>
      </c>
      <c r="F54" s="66" t="s">
        <v>231</v>
      </c>
      <c r="G54" s="70"/>
      <c r="H54" s="67"/>
      <c r="I54" s="73"/>
      <c r="K54" s="56">
        <v>52</v>
      </c>
      <c r="L54" s="51">
        <v>5.4264159976022963</v>
      </c>
      <c r="M54" s="51">
        <v>5.6453899791444675</v>
      </c>
      <c r="N54" s="58">
        <v>-0.21897398154217118</v>
      </c>
      <c r="O54" s="76">
        <f t="shared" si="0"/>
        <v>1</v>
      </c>
    </row>
    <row r="55" spans="1:15" x14ac:dyDescent="0.25">
      <c r="A55" s="20" t="s">
        <v>316</v>
      </c>
      <c r="B55" s="21" t="s">
        <v>3</v>
      </c>
      <c r="C55" s="21">
        <v>2</v>
      </c>
      <c r="D55" s="22">
        <v>5.1540624062142912</v>
      </c>
      <c r="F55" s="66" t="s">
        <v>232</v>
      </c>
      <c r="G55" s="71">
        <v>5.6453899791444675</v>
      </c>
      <c r="H55" s="67" t="s">
        <v>235</v>
      </c>
      <c r="I55" s="73">
        <v>-0.49132757293017626</v>
      </c>
      <c r="K55" s="56">
        <v>53</v>
      </c>
      <c r="L55" s="51">
        <v>5.1540624062142912</v>
      </c>
      <c r="M55" s="51">
        <v>5.6453899791444675</v>
      </c>
      <c r="N55" s="58">
        <v>-0.49132757293017626</v>
      </c>
      <c r="O55" s="76">
        <f t="shared" si="0"/>
        <v>1</v>
      </c>
    </row>
    <row r="56" spans="1:15" x14ac:dyDescent="0.25">
      <c r="A56" s="20" t="s">
        <v>316</v>
      </c>
      <c r="B56" s="21" t="s">
        <v>3</v>
      </c>
      <c r="C56" s="21">
        <v>2</v>
      </c>
      <c r="D56" s="22">
        <v>4.7465384490698064</v>
      </c>
      <c r="F56" s="66" t="s">
        <v>232</v>
      </c>
      <c r="G56" s="71">
        <v>5.6453899791444675</v>
      </c>
      <c r="H56" s="67" t="s">
        <v>235</v>
      </c>
      <c r="I56" s="73">
        <v>-0.89885153007466112</v>
      </c>
      <c r="K56" s="56">
        <v>54</v>
      </c>
      <c r="L56" s="51">
        <v>4.7465384490698064</v>
      </c>
      <c r="M56" s="51">
        <v>5.6453899791444675</v>
      </c>
      <c r="N56" s="58">
        <v>-0.89885153007466112</v>
      </c>
      <c r="O56" s="76">
        <f t="shared" si="0"/>
        <v>1</v>
      </c>
    </row>
    <row r="57" spans="1:15" x14ac:dyDescent="0.25">
      <c r="A57" s="20" t="s">
        <v>315</v>
      </c>
      <c r="B57" s="21" t="s">
        <v>3</v>
      </c>
      <c r="C57" s="21">
        <v>4</v>
      </c>
      <c r="D57" s="22">
        <v>6.9709543871827995</v>
      </c>
      <c r="F57" s="66" t="s">
        <v>231</v>
      </c>
      <c r="G57" s="70"/>
      <c r="H57" s="67"/>
      <c r="I57" s="73"/>
      <c r="K57" s="56">
        <v>55</v>
      </c>
      <c r="L57" s="51">
        <v>6.9709543871827995</v>
      </c>
      <c r="M57" s="51">
        <v>6.6328451674855602</v>
      </c>
      <c r="N57" s="58">
        <v>0.33810921969723928</v>
      </c>
      <c r="O57" s="76">
        <f t="shared" si="0"/>
        <v>1</v>
      </c>
    </row>
    <row r="58" spans="1:15" x14ac:dyDescent="0.25">
      <c r="A58" s="20" t="s">
        <v>315</v>
      </c>
      <c r="B58" s="21" t="s">
        <v>3</v>
      </c>
      <c r="C58" s="21">
        <v>4</v>
      </c>
      <c r="D58" s="22">
        <v>6.6717415338463653</v>
      </c>
      <c r="F58" s="66" t="s">
        <v>231</v>
      </c>
      <c r="G58" s="70"/>
      <c r="H58" s="67"/>
      <c r="I58" s="73"/>
      <c r="K58" s="56">
        <v>56</v>
      </c>
      <c r="L58" s="51">
        <v>6.6717415338463653</v>
      </c>
      <c r="M58" s="51">
        <v>6.6328451674855602</v>
      </c>
      <c r="N58" s="58">
        <v>3.8896366360805068E-2</v>
      </c>
      <c r="O58" s="76">
        <f t="shared" si="0"/>
        <v>1</v>
      </c>
    </row>
    <row r="59" spans="1:15" x14ac:dyDescent="0.25">
      <c r="A59" s="20" t="s">
        <v>315</v>
      </c>
      <c r="B59" s="21" t="s">
        <v>3</v>
      </c>
      <c r="C59" s="21">
        <v>4</v>
      </c>
      <c r="D59" s="22">
        <v>6.4972528447282896</v>
      </c>
      <c r="F59" s="66" t="s">
        <v>231</v>
      </c>
      <c r="G59" s="70"/>
      <c r="H59" s="67"/>
      <c r="I59" s="73"/>
      <c r="K59" s="56">
        <v>57</v>
      </c>
      <c r="L59" s="51">
        <v>6.4972528447282896</v>
      </c>
      <c r="M59" s="51">
        <v>6.6328451674855602</v>
      </c>
      <c r="N59" s="58">
        <v>-0.13559232275727062</v>
      </c>
      <c r="O59" s="76">
        <f t="shared" si="0"/>
        <v>1</v>
      </c>
    </row>
    <row r="60" spans="1:15" x14ac:dyDescent="0.25">
      <c r="A60" s="20" t="s">
        <v>315</v>
      </c>
      <c r="B60" s="21" t="s">
        <v>3</v>
      </c>
      <c r="C60" s="21">
        <v>4</v>
      </c>
      <c r="D60" s="22">
        <v>6.3917731411351753</v>
      </c>
      <c r="F60" s="66" t="s">
        <v>231</v>
      </c>
      <c r="G60" s="70"/>
      <c r="H60" s="67"/>
      <c r="I60" s="73"/>
      <c r="K60" s="56">
        <v>58</v>
      </c>
      <c r="L60" s="51">
        <v>6.3917731411351753</v>
      </c>
      <c r="M60" s="51">
        <v>6.6328451674855602</v>
      </c>
      <c r="N60" s="58">
        <v>-0.24107202635038494</v>
      </c>
      <c r="O60" s="76">
        <f t="shared" si="0"/>
        <v>1</v>
      </c>
    </row>
    <row r="61" spans="1:15" x14ac:dyDescent="0.25">
      <c r="A61" s="20" t="s">
        <v>316</v>
      </c>
      <c r="B61" s="21" t="s">
        <v>3</v>
      </c>
      <c r="C61" s="21">
        <v>4</v>
      </c>
      <c r="D61" s="22">
        <v>6.2814144015542288</v>
      </c>
      <c r="F61" s="66" t="s">
        <v>232</v>
      </c>
      <c r="G61" s="71">
        <v>6.6328451674855602</v>
      </c>
      <c r="H61" s="67" t="s">
        <v>235</v>
      </c>
      <c r="I61" s="73">
        <v>-0.35143076593133138</v>
      </c>
      <c r="K61" s="56">
        <v>59</v>
      </c>
      <c r="L61" s="51">
        <v>6.2814144015542288</v>
      </c>
      <c r="M61" s="51">
        <v>6.6328451674855602</v>
      </c>
      <c r="N61" s="58">
        <v>-0.35143076593133138</v>
      </c>
      <c r="O61" s="76">
        <f t="shared" si="0"/>
        <v>1</v>
      </c>
    </row>
    <row r="62" spans="1:15" x14ac:dyDescent="0.25">
      <c r="A62" s="20" t="s">
        <v>316</v>
      </c>
      <c r="B62" s="21" t="s">
        <v>3</v>
      </c>
      <c r="C62" s="21">
        <v>4</v>
      </c>
      <c r="D62" s="22">
        <v>6.0158143088914739</v>
      </c>
      <c r="F62" s="66" t="s">
        <v>232</v>
      </c>
      <c r="G62" s="71">
        <v>6.6328451674855602</v>
      </c>
      <c r="H62" s="67" t="s">
        <v>235</v>
      </c>
      <c r="I62" s="73">
        <v>-0.61703085859408624</v>
      </c>
      <c r="K62" s="56">
        <v>60</v>
      </c>
      <c r="L62" s="51">
        <v>6.0158143088914739</v>
      </c>
      <c r="M62" s="51">
        <v>6.6328451674855602</v>
      </c>
      <c r="N62" s="58">
        <v>-0.61703085859408624</v>
      </c>
      <c r="O62" s="76">
        <f t="shared" si="0"/>
        <v>1</v>
      </c>
    </row>
    <row r="63" spans="1:15" x14ac:dyDescent="0.25">
      <c r="A63" s="20" t="s">
        <v>315</v>
      </c>
      <c r="B63" s="21" t="s">
        <v>3</v>
      </c>
      <c r="C63" s="21">
        <v>6</v>
      </c>
      <c r="D63" s="22">
        <v>7.0718864630251943</v>
      </c>
      <c r="F63" s="66" t="s">
        <v>231</v>
      </c>
      <c r="G63" s="70"/>
      <c r="H63" s="67"/>
      <c r="I63" s="73"/>
      <c r="K63" s="56">
        <v>61</v>
      </c>
      <c r="L63" s="51">
        <v>7.0718864630251943</v>
      </c>
      <c r="M63" s="51">
        <v>6.8919153578716639</v>
      </c>
      <c r="N63" s="58">
        <v>0.17997110515353043</v>
      </c>
      <c r="O63" s="76">
        <f t="shared" si="0"/>
        <v>1</v>
      </c>
    </row>
    <row r="64" spans="1:15" x14ac:dyDescent="0.25">
      <c r="A64" s="20" t="s">
        <v>315</v>
      </c>
      <c r="B64" s="21" t="s">
        <v>3</v>
      </c>
      <c r="C64" s="21">
        <v>6</v>
      </c>
      <c r="D64" s="22">
        <v>6.9709543871827995</v>
      </c>
      <c r="F64" s="66" t="s">
        <v>231</v>
      </c>
      <c r="G64" s="70"/>
      <c r="H64" s="67"/>
      <c r="I64" s="73"/>
      <c r="K64" s="56">
        <v>62</v>
      </c>
      <c r="L64" s="51">
        <v>6.9709543871827995</v>
      </c>
      <c r="M64" s="51">
        <v>6.8919153578716639</v>
      </c>
      <c r="N64" s="58">
        <v>7.90390293111356E-2</v>
      </c>
      <c r="O64" s="76">
        <f t="shared" si="0"/>
        <v>1</v>
      </c>
    </row>
    <row r="65" spans="1:15" x14ac:dyDescent="0.25">
      <c r="A65" s="20" t="s">
        <v>315</v>
      </c>
      <c r="B65" s="21" t="s">
        <v>3</v>
      </c>
      <c r="C65" s="21">
        <v>6</v>
      </c>
      <c r="D65" s="22">
        <v>6.9709543871827995</v>
      </c>
      <c r="F65" s="66" t="s">
        <v>231</v>
      </c>
      <c r="G65" s="70"/>
      <c r="H65" s="67"/>
      <c r="I65" s="73"/>
      <c r="K65" s="56">
        <v>63</v>
      </c>
      <c r="L65" s="51">
        <v>6.9709543871827995</v>
      </c>
      <c r="M65" s="51">
        <v>6.8919153578716639</v>
      </c>
      <c r="N65" s="58">
        <v>7.90390293111356E-2</v>
      </c>
      <c r="O65" s="76">
        <f t="shared" si="0"/>
        <v>1</v>
      </c>
    </row>
    <row r="66" spans="1:15" x14ac:dyDescent="0.25">
      <c r="A66" s="20" t="s">
        <v>315</v>
      </c>
      <c r="B66" s="21" t="s">
        <v>3</v>
      </c>
      <c r="C66" s="21">
        <v>6</v>
      </c>
      <c r="D66" s="22">
        <v>6.6451008077937868</v>
      </c>
      <c r="F66" s="66" t="s">
        <v>231</v>
      </c>
      <c r="G66" s="70"/>
      <c r="H66" s="67"/>
      <c r="I66" s="73"/>
      <c r="K66" s="56">
        <v>64</v>
      </c>
      <c r="L66" s="51">
        <v>6.6451008077937868</v>
      </c>
      <c r="M66" s="51">
        <v>6.8919153578716639</v>
      </c>
      <c r="N66" s="58">
        <v>-0.24681455007787712</v>
      </c>
      <c r="O66" s="76">
        <f t="shared" si="0"/>
        <v>1</v>
      </c>
    </row>
    <row r="67" spans="1:15" x14ac:dyDescent="0.25">
      <c r="A67" s="20" t="s">
        <v>316</v>
      </c>
      <c r="B67" s="21" t="s">
        <v>3</v>
      </c>
      <c r="C67" s="21">
        <v>6</v>
      </c>
      <c r="D67" s="22">
        <v>6.3723851356307106</v>
      </c>
      <c r="F67" s="66" t="s">
        <v>232</v>
      </c>
      <c r="G67" s="71">
        <v>6.8919153578716639</v>
      </c>
      <c r="H67" s="67" t="s">
        <v>235</v>
      </c>
      <c r="I67" s="73">
        <v>-0.51953022224095324</v>
      </c>
      <c r="K67" s="56">
        <v>65</v>
      </c>
      <c r="L67" s="51">
        <v>6.3723851356307106</v>
      </c>
      <c r="M67" s="51">
        <v>6.8919153578716639</v>
      </c>
      <c r="N67" s="58">
        <v>-0.51953022224095324</v>
      </c>
      <c r="O67" s="76">
        <f t="shared" ref="O67:O130" si="1">IF(N67&lt;-1,0,IF(N67&gt;0.5,0,1))</f>
        <v>1</v>
      </c>
    </row>
    <row r="68" spans="1:15" x14ac:dyDescent="0.25">
      <c r="A68" s="20" t="s">
        <v>316</v>
      </c>
      <c r="B68" s="21" t="s">
        <v>3</v>
      </c>
      <c r="C68" s="21">
        <v>6</v>
      </c>
      <c r="D68" s="22">
        <v>6.3446249424324899</v>
      </c>
      <c r="F68" s="66" t="s">
        <v>232</v>
      </c>
      <c r="G68" s="71">
        <v>6.8919153578716639</v>
      </c>
      <c r="H68" s="67" t="s">
        <v>235</v>
      </c>
      <c r="I68" s="73">
        <v>-0.54729041543917401</v>
      </c>
      <c r="K68" s="56">
        <v>66</v>
      </c>
      <c r="L68" s="51">
        <v>6.3446249424324899</v>
      </c>
      <c r="M68" s="51">
        <v>6.8919153578716639</v>
      </c>
      <c r="N68" s="58">
        <v>-0.54729041543917401</v>
      </c>
      <c r="O68" s="76">
        <f t="shared" si="1"/>
        <v>1</v>
      </c>
    </row>
    <row r="69" spans="1:15" x14ac:dyDescent="0.25">
      <c r="A69" s="20" t="s">
        <v>315</v>
      </c>
      <c r="B69" s="21" t="s">
        <v>3</v>
      </c>
      <c r="C69" s="21">
        <v>8</v>
      </c>
      <c r="D69" s="22">
        <v>7.2156818820794939</v>
      </c>
      <c r="F69" s="66" t="s">
        <v>231</v>
      </c>
      <c r="G69" s="70"/>
      <c r="H69" s="67"/>
      <c r="I69" s="73"/>
      <c r="K69" s="56">
        <v>67</v>
      </c>
      <c r="L69" s="51">
        <v>7.2156818820794939</v>
      </c>
      <c r="M69" s="51">
        <v>6.9078453223885852</v>
      </c>
      <c r="N69" s="58">
        <v>0.30783655969090873</v>
      </c>
      <c r="O69" s="76">
        <f t="shared" si="1"/>
        <v>1</v>
      </c>
    </row>
    <row r="70" spans="1:15" x14ac:dyDescent="0.25">
      <c r="A70" s="20" t="s">
        <v>315</v>
      </c>
      <c r="B70" s="21" t="s">
        <v>3</v>
      </c>
      <c r="C70" s="21">
        <v>8</v>
      </c>
      <c r="D70" s="22">
        <v>6.9709543871827995</v>
      </c>
      <c r="F70" s="66" t="s">
        <v>231</v>
      </c>
      <c r="G70" s="70"/>
      <c r="H70" s="67"/>
      <c r="I70" s="73"/>
      <c r="K70" s="56">
        <v>68</v>
      </c>
      <c r="L70" s="51">
        <v>6.9709543871827995</v>
      </c>
      <c r="M70" s="51">
        <v>6.9078453223885852</v>
      </c>
      <c r="N70" s="58">
        <v>6.3109064794214298E-2</v>
      </c>
      <c r="O70" s="76">
        <f t="shared" si="1"/>
        <v>1</v>
      </c>
    </row>
    <row r="71" spans="1:15" x14ac:dyDescent="0.25">
      <c r="A71" s="20" t="s">
        <v>315</v>
      </c>
      <c r="B71" s="21" t="s">
        <v>3</v>
      </c>
      <c r="C71" s="21">
        <v>8</v>
      </c>
      <c r="D71" s="22">
        <v>6.7698236959554592</v>
      </c>
      <c r="F71" s="66" t="s">
        <v>231</v>
      </c>
      <c r="G71" s="70"/>
      <c r="H71" s="67"/>
      <c r="I71" s="73"/>
      <c r="K71" s="56">
        <v>69</v>
      </c>
      <c r="L71" s="51">
        <v>6.7698236959554592</v>
      </c>
      <c r="M71" s="51">
        <v>6.9078453223885852</v>
      </c>
      <c r="N71" s="58">
        <v>-0.13802162643312599</v>
      </c>
      <c r="O71" s="76">
        <f t="shared" si="1"/>
        <v>1</v>
      </c>
    </row>
    <row r="72" spans="1:15" x14ac:dyDescent="0.25">
      <c r="A72" s="20" t="s">
        <v>315</v>
      </c>
      <c r="B72" s="21" t="s">
        <v>3</v>
      </c>
      <c r="C72" s="21">
        <v>8</v>
      </c>
      <c r="D72" s="22">
        <v>6.686853525149302</v>
      </c>
      <c r="F72" s="66" t="s">
        <v>231</v>
      </c>
      <c r="G72" s="70"/>
      <c r="H72" s="67"/>
      <c r="I72" s="73"/>
      <c r="K72" s="56">
        <v>70</v>
      </c>
      <c r="L72" s="51">
        <v>6.686853525149302</v>
      </c>
      <c r="M72" s="51">
        <v>6.9078453223885852</v>
      </c>
      <c r="N72" s="58">
        <v>-0.22099179723928319</v>
      </c>
      <c r="O72" s="76">
        <f t="shared" si="1"/>
        <v>1</v>
      </c>
    </row>
    <row r="73" spans="1:15" x14ac:dyDescent="0.25">
      <c r="A73" s="20" t="s">
        <v>316</v>
      </c>
      <c r="B73" s="21" t="s">
        <v>3</v>
      </c>
      <c r="C73" s="21">
        <v>8</v>
      </c>
      <c r="D73" s="22">
        <v>6.6836083999393452</v>
      </c>
      <c r="F73" s="66" t="s">
        <v>232</v>
      </c>
      <c r="G73" s="71">
        <v>6.9078453223885852</v>
      </c>
      <c r="H73" s="67" t="s">
        <v>235</v>
      </c>
      <c r="I73" s="73">
        <v>-0.22423692244923998</v>
      </c>
      <c r="K73" s="56">
        <v>71</v>
      </c>
      <c r="L73" s="51">
        <v>6.6836083999393452</v>
      </c>
      <c r="M73" s="51">
        <v>6.9078453223885852</v>
      </c>
      <c r="N73" s="58">
        <v>-0.22423692244923998</v>
      </c>
      <c r="O73" s="76">
        <f t="shared" si="1"/>
        <v>1</v>
      </c>
    </row>
    <row r="74" spans="1:15" x14ac:dyDescent="0.25">
      <c r="A74" s="20" t="s">
        <v>316</v>
      </c>
      <c r="B74" s="21" t="s">
        <v>3</v>
      </c>
      <c r="C74" s="21">
        <v>8</v>
      </c>
      <c r="D74" s="22">
        <v>6.4264159976022963</v>
      </c>
      <c r="F74" s="66" t="s">
        <v>232</v>
      </c>
      <c r="G74" s="71">
        <v>6.9078453223885852</v>
      </c>
      <c r="H74" s="67" t="s">
        <v>235</v>
      </c>
      <c r="I74" s="73">
        <v>-0.48142932478628886</v>
      </c>
      <c r="K74" s="56">
        <v>72</v>
      </c>
      <c r="L74" s="51">
        <v>6.4264159976022963</v>
      </c>
      <c r="M74" s="51">
        <v>6.9078453223885852</v>
      </c>
      <c r="N74" s="58">
        <v>-0.48142932478628886</v>
      </c>
      <c r="O74" s="76">
        <f t="shared" si="1"/>
        <v>1</v>
      </c>
    </row>
    <row r="75" spans="1:15" x14ac:dyDescent="0.25">
      <c r="A75" s="20" t="s">
        <v>315</v>
      </c>
      <c r="B75" s="21" t="s">
        <v>4</v>
      </c>
      <c r="C75" s="21">
        <v>0</v>
      </c>
      <c r="D75" s="22">
        <v>2.0457078512323181</v>
      </c>
      <c r="F75" s="66" t="s">
        <v>231</v>
      </c>
      <c r="G75" s="70"/>
      <c r="H75" s="67"/>
      <c r="I75" s="73"/>
      <c r="K75" s="56">
        <v>73</v>
      </c>
      <c r="L75" s="51">
        <v>2.0457078512323181</v>
      </c>
      <c r="M75" s="51">
        <v>2.0603117770113348</v>
      </c>
      <c r="N75" s="58">
        <v>-1.4603925779016702E-2</v>
      </c>
      <c r="O75" s="76">
        <f t="shared" si="1"/>
        <v>1</v>
      </c>
    </row>
    <row r="76" spans="1:15" x14ac:dyDescent="0.25">
      <c r="A76" s="20" t="s">
        <v>315</v>
      </c>
      <c r="B76" s="21" t="s">
        <v>4</v>
      </c>
      <c r="C76" s="21">
        <v>0</v>
      </c>
      <c r="D76" s="22">
        <v>2.0457078512323181</v>
      </c>
      <c r="F76" s="66" t="s">
        <v>231</v>
      </c>
      <c r="G76" s="70"/>
      <c r="H76" s="67"/>
      <c r="I76" s="73"/>
      <c r="K76" s="56">
        <v>74</v>
      </c>
      <c r="L76" s="51">
        <v>2.0457078512323181</v>
      </c>
      <c r="M76" s="51">
        <v>2.0603117770113348</v>
      </c>
      <c r="N76" s="58">
        <v>-1.4603925779016702E-2</v>
      </c>
      <c r="O76" s="76">
        <f t="shared" si="1"/>
        <v>1</v>
      </c>
    </row>
    <row r="77" spans="1:15" x14ac:dyDescent="0.25">
      <c r="A77" s="20" t="s">
        <v>315</v>
      </c>
      <c r="B77" s="21" t="s">
        <v>4</v>
      </c>
      <c r="C77" s="21">
        <v>0</v>
      </c>
      <c r="D77" s="22">
        <v>2.0016144850650992</v>
      </c>
      <c r="F77" s="66" t="s">
        <v>231</v>
      </c>
      <c r="G77" s="70"/>
      <c r="H77" s="67"/>
      <c r="I77" s="73"/>
      <c r="K77" s="56">
        <v>75</v>
      </c>
      <c r="L77" s="51">
        <v>2.0016144850650992</v>
      </c>
      <c r="M77" s="51">
        <v>2.0603117770113348</v>
      </c>
      <c r="N77" s="58">
        <v>-5.869729194623563E-2</v>
      </c>
      <c r="O77" s="76">
        <f t="shared" si="1"/>
        <v>1</v>
      </c>
    </row>
    <row r="78" spans="1:15" x14ac:dyDescent="0.25">
      <c r="A78" s="20" t="s">
        <v>315</v>
      </c>
      <c r="B78" s="21" t="s">
        <v>4</v>
      </c>
      <c r="C78" s="21">
        <v>0</v>
      </c>
      <c r="D78" s="22">
        <v>1.9455554614046136</v>
      </c>
      <c r="F78" s="66" t="s">
        <v>231</v>
      </c>
      <c r="G78" s="70"/>
      <c r="H78" s="67"/>
      <c r="I78" s="73"/>
      <c r="K78" s="56">
        <v>76</v>
      </c>
      <c r="L78" s="51">
        <v>1.9455554614046136</v>
      </c>
      <c r="M78" s="51">
        <v>2.0603117770113348</v>
      </c>
      <c r="N78" s="58">
        <v>-0.11475631560672128</v>
      </c>
      <c r="O78" s="76">
        <f t="shared" si="1"/>
        <v>1</v>
      </c>
    </row>
    <row r="79" spans="1:15" x14ac:dyDescent="0.25">
      <c r="A79" s="20" t="s">
        <v>316</v>
      </c>
      <c r="B79" s="21" t="s">
        <v>4</v>
      </c>
      <c r="C79" s="21">
        <v>0</v>
      </c>
      <c r="D79" s="22">
        <v>1.6928031367991561</v>
      </c>
      <c r="F79" s="66" t="s">
        <v>232</v>
      </c>
      <c r="G79" s="71">
        <v>2.0603117770113348</v>
      </c>
      <c r="H79" s="67" t="s">
        <v>235</v>
      </c>
      <c r="I79" s="73">
        <v>-0.36750864021217877</v>
      </c>
      <c r="K79" s="56">
        <v>77</v>
      </c>
      <c r="L79" s="51">
        <v>1.6928031367991561</v>
      </c>
      <c r="M79" s="51">
        <v>2.0603117770113348</v>
      </c>
      <c r="N79" s="58">
        <v>-0.36750864021217877</v>
      </c>
      <c r="O79" s="76">
        <f t="shared" si="1"/>
        <v>1</v>
      </c>
    </row>
    <row r="80" spans="1:15" x14ac:dyDescent="0.25">
      <c r="A80" s="20" t="s">
        <v>316</v>
      </c>
      <c r="B80" s="21" t="s">
        <v>4</v>
      </c>
      <c r="C80" s="21">
        <v>0</v>
      </c>
      <c r="D80" s="22">
        <v>1.6928031367991561</v>
      </c>
      <c r="F80" s="66" t="s">
        <v>232</v>
      </c>
      <c r="G80" s="71">
        <v>2.0603117770113348</v>
      </c>
      <c r="H80" s="67" t="s">
        <v>235</v>
      </c>
      <c r="I80" s="73">
        <v>-0.36750864021217877</v>
      </c>
      <c r="K80" s="56">
        <v>78</v>
      </c>
      <c r="L80" s="51">
        <v>1.6928031367991561</v>
      </c>
      <c r="M80" s="51">
        <v>2.0603117770113348</v>
      </c>
      <c r="N80" s="58">
        <v>-0.36750864021217877</v>
      </c>
      <c r="O80" s="76">
        <f t="shared" si="1"/>
        <v>1</v>
      </c>
    </row>
    <row r="81" spans="1:19" x14ac:dyDescent="0.25">
      <c r="A81" s="20" t="s">
        <v>315</v>
      </c>
      <c r="B81" s="21" t="s">
        <v>4</v>
      </c>
      <c r="C81" s="21">
        <v>1</v>
      </c>
      <c r="D81" s="22">
        <v>3.7279247159290771</v>
      </c>
      <c r="F81" s="66" t="s">
        <v>231</v>
      </c>
      <c r="G81" s="70"/>
      <c r="H81" s="67"/>
      <c r="I81" s="73"/>
      <c r="K81" s="56">
        <v>79</v>
      </c>
      <c r="L81" s="51">
        <v>3.7279247159290771</v>
      </c>
      <c r="M81" s="51">
        <v>3.6850000150746274</v>
      </c>
      <c r="N81" s="58">
        <v>4.2924700854449771E-2</v>
      </c>
      <c r="O81" s="76">
        <f t="shared" si="1"/>
        <v>1</v>
      </c>
    </row>
    <row r="82" spans="1:19" x14ac:dyDescent="0.25">
      <c r="A82" s="20" t="s">
        <v>315</v>
      </c>
      <c r="B82" s="21" t="s">
        <v>4</v>
      </c>
      <c r="C82" s="21">
        <v>1</v>
      </c>
      <c r="D82" s="22">
        <v>3.5172048342343003</v>
      </c>
      <c r="F82" s="66" t="s">
        <v>231</v>
      </c>
      <c r="G82" s="70"/>
      <c r="H82" s="67"/>
      <c r="I82" s="73"/>
      <c r="K82" s="56">
        <v>80</v>
      </c>
      <c r="L82" s="51">
        <v>3.5172048342343003</v>
      </c>
      <c r="M82" s="51">
        <v>3.6850000150746274</v>
      </c>
      <c r="N82" s="58">
        <v>-0.16779518084032707</v>
      </c>
      <c r="O82" s="76">
        <f t="shared" si="1"/>
        <v>1</v>
      </c>
    </row>
    <row r="83" spans="1:19" x14ac:dyDescent="0.25">
      <c r="A83" s="20" t="s">
        <v>315</v>
      </c>
      <c r="B83" s="21" t="s">
        <v>4</v>
      </c>
      <c r="C83" s="21">
        <v>1</v>
      </c>
      <c r="D83" s="22">
        <v>3.5107622660936211</v>
      </c>
      <c r="F83" s="66" t="s">
        <v>231</v>
      </c>
      <c r="G83" s="70"/>
      <c r="H83" s="67"/>
      <c r="I83" s="73"/>
      <c r="K83" s="56">
        <v>81</v>
      </c>
      <c r="L83" s="51">
        <v>3.5107622660936211</v>
      </c>
      <c r="M83" s="51">
        <v>3.6850000150746274</v>
      </c>
      <c r="N83" s="58">
        <v>-0.1742377489810063</v>
      </c>
      <c r="O83" s="76">
        <f t="shared" si="1"/>
        <v>1</v>
      </c>
      <c r="S83" s="83">
        <f>34/36</f>
        <v>0.94444444444444442</v>
      </c>
    </row>
    <row r="84" spans="1:19" x14ac:dyDescent="0.25">
      <c r="A84" s="20" t="s">
        <v>315</v>
      </c>
      <c r="B84" s="21" t="s">
        <v>4</v>
      </c>
      <c r="C84" s="21">
        <v>1</v>
      </c>
      <c r="D84" s="22">
        <v>3.4560445715737376</v>
      </c>
      <c r="F84" s="66" t="s">
        <v>231</v>
      </c>
      <c r="G84" s="70"/>
      <c r="H84" s="67"/>
      <c r="I84" s="73"/>
      <c r="K84" s="56">
        <v>82</v>
      </c>
      <c r="L84" s="51">
        <v>3.4560445715737376</v>
      </c>
      <c r="M84" s="51">
        <v>3.6850000150746274</v>
      </c>
      <c r="N84" s="58">
        <v>-0.22895544350088981</v>
      </c>
      <c r="O84" s="76">
        <f t="shared" si="1"/>
        <v>1</v>
      </c>
    </row>
    <row r="85" spans="1:19" x14ac:dyDescent="0.25">
      <c r="A85" s="20" t="s">
        <v>316</v>
      </c>
      <c r="B85" s="21" t="s">
        <v>4</v>
      </c>
      <c r="C85" s="21">
        <v>1</v>
      </c>
      <c r="D85" s="22">
        <v>3.210319949383607</v>
      </c>
      <c r="F85" s="66" t="s">
        <v>232</v>
      </c>
      <c r="G85" s="71">
        <v>3.6850000150746274</v>
      </c>
      <c r="H85" s="67" t="s">
        <v>235</v>
      </c>
      <c r="I85" s="73">
        <v>-0.47468006569102039</v>
      </c>
      <c r="K85" s="56">
        <v>83</v>
      </c>
      <c r="L85" s="51">
        <v>3.210319949383607</v>
      </c>
      <c r="M85" s="51">
        <v>3.6850000150746274</v>
      </c>
      <c r="N85" s="58">
        <v>-0.47468006569102039</v>
      </c>
      <c r="O85" s="76">
        <f t="shared" si="1"/>
        <v>1</v>
      </c>
    </row>
    <row r="86" spans="1:19" x14ac:dyDescent="0.25">
      <c r="A86" s="20" t="s">
        <v>316</v>
      </c>
      <c r="B86" s="21" t="s">
        <v>4</v>
      </c>
      <c r="C86" s="21">
        <v>1</v>
      </c>
      <c r="D86" s="22">
        <v>2.9499424235583662</v>
      </c>
      <c r="F86" s="66" t="s">
        <v>232</v>
      </c>
      <c r="G86" s="71">
        <v>3.6850000150746274</v>
      </c>
      <c r="H86" s="67" t="s">
        <v>235</v>
      </c>
      <c r="I86" s="73">
        <v>-0.73505759151626116</v>
      </c>
      <c r="K86" s="56">
        <v>84</v>
      </c>
      <c r="L86" s="51">
        <v>2.9499424235583662</v>
      </c>
      <c r="M86" s="51">
        <v>3.6850000150746274</v>
      </c>
      <c r="N86" s="58">
        <v>-0.73505759151626116</v>
      </c>
      <c r="O86" s="76">
        <f t="shared" si="1"/>
        <v>1</v>
      </c>
    </row>
    <row r="87" spans="1:19" x14ac:dyDescent="0.25">
      <c r="A87" s="20" t="s">
        <v>315</v>
      </c>
      <c r="B87" s="21" t="s">
        <v>4</v>
      </c>
      <c r="C87" s="21">
        <v>2</v>
      </c>
      <c r="D87" s="22">
        <v>6.2002090764515669</v>
      </c>
      <c r="F87" s="66" t="s">
        <v>231</v>
      </c>
      <c r="G87" s="70"/>
      <c r="H87" s="67"/>
      <c r="I87" s="73"/>
      <c r="K87" s="56">
        <v>85</v>
      </c>
      <c r="L87" s="51">
        <v>6.2002090764515669</v>
      </c>
      <c r="M87" s="51">
        <v>5.5463281847434782</v>
      </c>
      <c r="N87" s="58">
        <v>0.65388089170808872</v>
      </c>
      <c r="O87" s="76">
        <f t="shared" si="1"/>
        <v>0</v>
      </c>
    </row>
    <row r="88" spans="1:19" x14ac:dyDescent="0.25">
      <c r="A88" s="20" t="s">
        <v>315</v>
      </c>
      <c r="B88" s="21" t="s">
        <v>4</v>
      </c>
      <c r="C88" s="21">
        <v>2</v>
      </c>
      <c r="D88" s="22">
        <v>6.1370850036968294</v>
      </c>
      <c r="F88" s="66" t="s">
        <v>231</v>
      </c>
      <c r="G88" s="70"/>
      <c r="H88" s="67"/>
      <c r="I88" s="73"/>
      <c r="K88" s="56">
        <v>86</v>
      </c>
      <c r="L88" s="51">
        <v>6.1370850036968294</v>
      </c>
      <c r="M88" s="51">
        <v>5.5463281847434782</v>
      </c>
      <c r="N88" s="58">
        <v>0.59075681895335119</v>
      </c>
      <c r="O88" s="76">
        <f t="shared" si="1"/>
        <v>0</v>
      </c>
    </row>
    <row r="89" spans="1:19" x14ac:dyDescent="0.25">
      <c r="A89" s="20" t="s">
        <v>315</v>
      </c>
      <c r="B89" s="21" t="s">
        <v>4</v>
      </c>
      <c r="C89" s="21">
        <v>2</v>
      </c>
      <c r="D89" s="22">
        <v>5.4972528447282896</v>
      </c>
      <c r="F89" s="66" t="s">
        <v>231</v>
      </c>
      <c r="G89" s="70"/>
      <c r="H89" s="67"/>
      <c r="I89" s="73"/>
      <c r="K89" s="56">
        <v>87</v>
      </c>
      <c r="L89" s="51">
        <v>5.4972528447282896</v>
      </c>
      <c r="M89" s="51">
        <v>5.5463281847434782</v>
      </c>
      <c r="N89" s="58">
        <v>-4.9075340015188651E-2</v>
      </c>
      <c r="O89" s="76">
        <f t="shared" si="1"/>
        <v>1</v>
      </c>
    </row>
    <row r="90" spans="1:19" x14ac:dyDescent="0.25">
      <c r="A90" s="20" t="s">
        <v>315</v>
      </c>
      <c r="B90" s="21" t="s">
        <v>4</v>
      </c>
      <c r="C90" s="21">
        <v>2</v>
      </c>
      <c r="D90" s="22">
        <v>5.3917731411351753</v>
      </c>
      <c r="F90" s="66" t="s">
        <v>231</v>
      </c>
      <c r="G90" s="70"/>
      <c r="H90" s="67"/>
      <c r="I90" s="73"/>
      <c r="K90" s="56">
        <v>88</v>
      </c>
      <c r="L90" s="51">
        <v>5.3917731411351753</v>
      </c>
      <c r="M90" s="51">
        <v>5.5463281847434782</v>
      </c>
      <c r="N90" s="58">
        <v>-0.15455504360830297</v>
      </c>
      <c r="O90" s="76">
        <f t="shared" si="1"/>
        <v>1</v>
      </c>
    </row>
    <row r="91" spans="1:19" x14ac:dyDescent="0.25">
      <c r="A91" s="20" t="s">
        <v>316</v>
      </c>
      <c r="B91" s="21" t="s">
        <v>4</v>
      </c>
      <c r="C91" s="21">
        <v>2</v>
      </c>
      <c r="D91" s="22">
        <v>5.2348345173922084</v>
      </c>
      <c r="F91" s="66" t="s">
        <v>232</v>
      </c>
      <c r="G91" s="71">
        <v>5.5463281847434782</v>
      </c>
      <c r="H91" s="67" t="s">
        <v>235</v>
      </c>
      <c r="I91" s="73">
        <v>-0.31149366735126982</v>
      </c>
      <c r="K91" s="56">
        <v>89</v>
      </c>
      <c r="L91" s="51">
        <v>5.2348345173922084</v>
      </c>
      <c r="M91" s="51">
        <v>5.5463281847434782</v>
      </c>
      <c r="N91" s="58">
        <v>-0.31149366735126982</v>
      </c>
      <c r="O91" s="76">
        <f t="shared" si="1"/>
        <v>1</v>
      </c>
    </row>
    <row r="92" spans="1:19" x14ac:dyDescent="0.25">
      <c r="A92" s="20" t="s">
        <v>316</v>
      </c>
      <c r="B92" s="21" t="s">
        <v>4</v>
      </c>
      <c r="C92" s="21">
        <v>2</v>
      </c>
      <c r="D92" s="22">
        <v>4.7324689102791444</v>
      </c>
      <c r="F92" s="66" t="s">
        <v>232</v>
      </c>
      <c r="G92" s="71">
        <v>5.5463281847434782</v>
      </c>
      <c r="H92" s="67" t="s">
        <v>235</v>
      </c>
      <c r="I92" s="73">
        <v>-0.81385927446433382</v>
      </c>
      <c r="K92" s="56">
        <v>90</v>
      </c>
      <c r="L92" s="51">
        <v>4.7324689102791444</v>
      </c>
      <c r="M92" s="51">
        <v>5.5463281847434782</v>
      </c>
      <c r="N92" s="58">
        <v>-0.81385927446433382</v>
      </c>
      <c r="O92" s="76">
        <f t="shared" si="1"/>
        <v>1</v>
      </c>
    </row>
    <row r="93" spans="1:19" x14ac:dyDescent="0.25">
      <c r="A93" s="20" t="s">
        <v>315</v>
      </c>
      <c r="B93" s="21" t="s">
        <v>4</v>
      </c>
      <c r="C93" s="21">
        <v>4</v>
      </c>
      <c r="D93" s="22">
        <v>6.7134994793782683</v>
      </c>
      <c r="F93" s="66" t="s">
        <v>231</v>
      </c>
      <c r="G93" s="70"/>
      <c r="H93" s="67"/>
      <c r="I93" s="73"/>
      <c r="K93" s="56">
        <v>91</v>
      </c>
      <c r="L93" s="51">
        <v>6.7134994793782683</v>
      </c>
      <c r="M93" s="51">
        <v>6.3864622010435621</v>
      </c>
      <c r="N93" s="58">
        <v>0.32703727833470619</v>
      </c>
      <c r="O93" s="76">
        <f t="shared" si="1"/>
        <v>1</v>
      </c>
    </row>
    <row r="94" spans="1:19" x14ac:dyDescent="0.25">
      <c r="A94" s="20" t="s">
        <v>315</v>
      </c>
      <c r="B94" s="21" t="s">
        <v>4</v>
      </c>
      <c r="C94" s="21">
        <v>4</v>
      </c>
      <c r="D94" s="22">
        <v>6.591819115224629</v>
      </c>
      <c r="F94" s="66" t="s">
        <v>231</v>
      </c>
      <c r="G94" s="70"/>
      <c r="H94" s="67"/>
      <c r="I94" s="73"/>
      <c r="K94" s="56">
        <v>92</v>
      </c>
      <c r="L94" s="51">
        <v>6.591819115224629</v>
      </c>
      <c r="M94" s="51">
        <v>6.3864622010435621</v>
      </c>
      <c r="N94" s="58">
        <v>0.20535691418106694</v>
      </c>
      <c r="O94" s="76">
        <f t="shared" si="1"/>
        <v>1</v>
      </c>
    </row>
    <row r="95" spans="1:19" x14ac:dyDescent="0.25">
      <c r="A95" s="20" t="s">
        <v>315</v>
      </c>
      <c r="B95" s="21" t="s">
        <v>4</v>
      </c>
      <c r="C95" s="21">
        <v>4</v>
      </c>
      <c r="D95" s="22">
        <v>6.5330934021073546</v>
      </c>
      <c r="F95" s="66" t="s">
        <v>231</v>
      </c>
      <c r="G95" s="70"/>
      <c r="H95" s="67"/>
      <c r="I95" s="73"/>
      <c r="K95" s="56">
        <v>93</v>
      </c>
      <c r="L95" s="51">
        <v>6.5330934021073546</v>
      </c>
      <c r="M95" s="51">
        <v>6.3864622010435621</v>
      </c>
      <c r="N95" s="58">
        <v>0.14663120106379246</v>
      </c>
      <c r="O95" s="76">
        <f t="shared" si="1"/>
        <v>1</v>
      </c>
    </row>
    <row r="96" spans="1:19" x14ac:dyDescent="0.25">
      <c r="A96" s="20" t="s">
        <v>315</v>
      </c>
      <c r="B96" s="21" t="s">
        <v>4</v>
      </c>
      <c r="C96" s="21">
        <v>4</v>
      </c>
      <c r="D96" s="22">
        <v>6.1727091447892288</v>
      </c>
      <c r="F96" s="66" t="s">
        <v>231</v>
      </c>
      <c r="G96" s="70"/>
      <c r="H96" s="67"/>
      <c r="I96" s="73"/>
      <c r="K96" s="56">
        <v>94</v>
      </c>
      <c r="L96" s="51">
        <v>6.1727091447892288</v>
      </c>
      <c r="M96" s="51">
        <v>6.3864622010435621</v>
      </c>
      <c r="N96" s="58">
        <v>-0.21375305625433327</v>
      </c>
      <c r="O96" s="76">
        <f t="shared" si="1"/>
        <v>1</v>
      </c>
    </row>
    <row r="97" spans="1:15" x14ac:dyDescent="0.25">
      <c r="A97" s="20" t="s">
        <v>316</v>
      </c>
      <c r="B97" s="21" t="s">
        <v>4</v>
      </c>
      <c r="C97" s="21">
        <v>4</v>
      </c>
      <c r="D97" s="22">
        <v>6.1540624062142912</v>
      </c>
      <c r="F97" s="66" t="s">
        <v>232</v>
      </c>
      <c r="G97" s="71">
        <v>6.3864622010435621</v>
      </c>
      <c r="H97" s="67" t="s">
        <v>235</v>
      </c>
      <c r="I97" s="73">
        <v>-0.23239979482927087</v>
      </c>
      <c r="K97" s="56">
        <v>95</v>
      </c>
      <c r="L97" s="51">
        <v>6.1540624062142912</v>
      </c>
      <c r="M97" s="51">
        <v>6.3864622010435621</v>
      </c>
      <c r="N97" s="58">
        <v>-0.23239979482927087</v>
      </c>
      <c r="O97" s="76">
        <f t="shared" si="1"/>
        <v>1</v>
      </c>
    </row>
    <row r="98" spans="1:15" x14ac:dyDescent="0.25">
      <c r="A98" s="20" t="s">
        <v>316</v>
      </c>
      <c r="B98" s="21" t="s">
        <v>4</v>
      </c>
      <c r="C98" s="21">
        <v>4</v>
      </c>
      <c r="D98" s="22">
        <v>6.0607799220937508</v>
      </c>
      <c r="F98" s="66" t="s">
        <v>232</v>
      </c>
      <c r="G98" s="71">
        <v>6.3864622010435621</v>
      </c>
      <c r="H98" s="67" t="s">
        <v>235</v>
      </c>
      <c r="I98" s="73">
        <v>-0.32568227894981128</v>
      </c>
      <c r="K98" s="56">
        <v>96</v>
      </c>
      <c r="L98" s="51">
        <v>6.0607799220937508</v>
      </c>
      <c r="M98" s="51">
        <v>6.3864622010435621</v>
      </c>
      <c r="N98" s="58">
        <v>-0.32568227894981128</v>
      </c>
      <c r="O98" s="76">
        <f t="shared" si="1"/>
        <v>1</v>
      </c>
    </row>
    <row r="99" spans="1:15" x14ac:dyDescent="0.25">
      <c r="A99" s="20" t="s">
        <v>315</v>
      </c>
      <c r="B99" s="21" t="s">
        <v>4</v>
      </c>
      <c r="C99" s="21">
        <v>6</v>
      </c>
      <c r="D99" s="22">
        <v>6.6717415338463653</v>
      </c>
      <c r="F99" s="66" t="s">
        <v>231</v>
      </c>
      <c r="G99" s="70"/>
      <c r="H99" s="67"/>
      <c r="I99" s="73"/>
      <c r="K99" s="56">
        <v>97</v>
      </c>
      <c r="L99" s="51">
        <v>6.6717415338463653</v>
      </c>
      <c r="M99" s="51">
        <v>6.4202717647510248</v>
      </c>
      <c r="N99" s="58">
        <v>0.25146976909534047</v>
      </c>
      <c r="O99" s="76">
        <f t="shared" si="1"/>
        <v>1</v>
      </c>
    </row>
    <row r="100" spans="1:15" x14ac:dyDescent="0.25">
      <c r="A100" s="20" t="s">
        <v>315</v>
      </c>
      <c r="B100" s="21" t="s">
        <v>4</v>
      </c>
      <c r="C100" s="21">
        <v>6</v>
      </c>
      <c r="D100" s="22">
        <v>6.591819115224629</v>
      </c>
      <c r="F100" s="66" t="s">
        <v>231</v>
      </c>
      <c r="G100" s="70"/>
      <c r="H100" s="67"/>
      <c r="I100" s="73"/>
      <c r="K100" s="56">
        <v>98</v>
      </c>
      <c r="L100" s="51">
        <v>6.591819115224629</v>
      </c>
      <c r="M100" s="51">
        <v>6.4202717647510248</v>
      </c>
      <c r="N100" s="58">
        <v>0.17154735047360425</v>
      </c>
      <c r="O100" s="76">
        <f t="shared" si="1"/>
        <v>1</v>
      </c>
    </row>
    <row r="101" spans="1:15" x14ac:dyDescent="0.25">
      <c r="A101" s="20" t="s">
        <v>315</v>
      </c>
      <c r="B101" s="21" t="s">
        <v>4</v>
      </c>
      <c r="C101" s="21">
        <v>6</v>
      </c>
      <c r="D101" s="22">
        <v>6.1427365996343575</v>
      </c>
      <c r="F101" s="66" t="s">
        <v>231</v>
      </c>
      <c r="G101" s="70"/>
      <c r="H101" s="67"/>
      <c r="I101" s="73"/>
      <c r="K101" s="56">
        <v>99</v>
      </c>
      <c r="L101" s="51">
        <v>6.1427365996343575</v>
      </c>
      <c r="M101" s="51">
        <v>6.4202717647510248</v>
      </c>
      <c r="N101" s="58">
        <v>-0.27753516511666732</v>
      </c>
      <c r="O101" s="76">
        <f t="shared" si="1"/>
        <v>1</v>
      </c>
    </row>
    <row r="102" spans="1:15" x14ac:dyDescent="0.25">
      <c r="A102" s="20" t="s">
        <v>315</v>
      </c>
      <c r="B102" s="21" t="s">
        <v>4</v>
      </c>
      <c r="C102" s="21">
        <v>6</v>
      </c>
      <c r="D102" s="22">
        <v>6.0607799220937508</v>
      </c>
      <c r="F102" s="66" t="s">
        <v>231</v>
      </c>
      <c r="G102" s="70"/>
      <c r="H102" s="67"/>
      <c r="I102" s="73"/>
      <c r="K102" s="56">
        <v>100</v>
      </c>
      <c r="L102" s="51">
        <v>6.0607799220937508</v>
      </c>
      <c r="M102" s="51">
        <v>6.4202717647510248</v>
      </c>
      <c r="N102" s="58">
        <v>-0.35949184265727396</v>
      </c>
      <c r="O102" s="76">
        <f t="shared" si="1"/>
        <v>1</v>
      </c>
    </row>
    <row r="103" spans="1:15" x14ac:dyDescent="0.25">
      <c r="A103" s="20" t="s">
        <v>316</v>
      </c>
      <c r="B103" s="21" t="s">
        <v>4</v>
      </c>
      <c r="C103" s="21">
        <v>6</v>
      </c>
      <c r="D103" s="22">
        <v>6.0028854408715269</v>
      </c>
      <c r="F103" s="66" t="s">
        <v>232</v>
      </c>
      <c r="G103" s="71">
        <v>6.4202717647510248</v>
      </c>
      <c r="H103" s="67" t="s">
        <v>235</v>
      </c>
      <c r="I103" s="73">
        <v>-0.41738632387949792</v>
      </c>
      <c r="K103" s="56">
        <v>101</v>
      </c>
      <c r="L103" s="51">
        <v>6.0028854408715269</v>
      </c>
      <c r="M103" s="51">
        <v>6.4202717647510248</v>
      </c>
      <c r="N103" s="58">
        <v>-0.41738632387949792</v>
      </c>
      <c r="O103" s="76">
        <f t="shared" si="1"/>
        <v>1</v>
      </c>
    </row>
    <row r="104" spans="1:15" x14ac:dyDescent="0.25">
      <c r="A104" s="20" t="s">
        <v>316</v>
      </c>
      <c r="B104" s="21" t="s">
        <v>4</v>
      </c>
      <c r="C104" s="21">
        <v>6</v>
      </c>
      <c r="D104" s="22">
        <v>5.9487725164073186</v>
      </c>
      <c r="F104" s="66" t="s">
        <v>232</v>
      </c>
      <c r="G104" s="71">
        <v>6.4202717647510248</v>
      </c>
      <c r="H104" s="67" t="s">
        <v>235</v>
      </c>
      <c r="I104" s="73">
        <v>-0.47149924834370616</v>
      </c>
      <c r="K104" s="56">
        <v>102</v>
      </c>
      <c r="L104" s="51">
        <v>5.9487725164073186</v>
      </c>
      <c r="M104" s="51">
        <v>6.4202717647510248</v>
      </c>
      <c r="N104" s="58">
        <v>-0.47149924834370616</v>
      </c>
      <c r="O104" s="76">
        <f t="shared" si="1"/>
        <v>1</v>
      </c>
    </row>
    <row r="105" spans="1:15" x14ac:dyDescent="0.25">
      <c r="A105" s="20" t="s">
        <v>315</v>
      </c>
      <c r="B105" s="21" t="s">
        <v>4</v>
      </c>
      <c r="C105" s="21">
        <v>8</v>
      </c>
      <c r="D105" s="22">
        <v>6.9709543871827995</v>
      </c>
      <c r="F105" s="66" t="s">
        <v>231</v>
      </c>
      <c r="G105" s="70"/>
      <c r="H105" s="67"/>
      <c r="I105" s="73"/>
      <c r="K105" s="56">
        <v>103</v>
      </c>
      <c r="L105" s="51">
        <v>6.9709543871827995</v>
      </c>
      <c r="M105" s="51">
        <v>6.493386083278196</v>
      </c>
      <c r="N105" s="58">
        <v>0.47756830390460348</v>
      </c>
      <c r="O105" s="76">
        <f t="shared" si="1"/>
        <v>1</v>
      </c>
    </row>
    <row r="106" spans="1:15" x14ac:dyDescent="0.25">
      <c r="A106" s="20" t="s">
        <v>315</v>
      </c>
      <c r="B106" s="21" t="s">
        <v>4</v>
      </c>
      <c r="C106" s="21">
        <v>8</v>
      </c>
      <c r="D106" s="22">
        <v>6.3917731411351753</v>
      </c>
      <c r="F106" s="66" t="s">
        <v>231</v>
      </c>
      <c r="G106" s="70"/>
      <c r="H106" s="67"/>
      <c r="I106" s="73"/>
      <c r="K106" s="56">
        <v>104</v>
      </c>
      <c r="L106" s="51">
        <v>6.3917731411351753</v>
      </c>
      <c r="M106" s="51">
        <v>6.493386083278196</v>
      </c>
      <c r="N106" s="58">
        <v>-0.10161294214302075</v>
      </c>
      <c r="O106" s="76">
        <f t="shared" si="1"/>
        <v>1</v>
      </c>
    </row>
    <row r="107" spans="1:15" x14ac:dyDescent="0.25">
      <c r="A107" s="20" t="s">
        <v>315</v>
      </c>
      <c r="B107" s="21" t="s">
        <v>4</v>
      </c>
      <c r="C107" s="21">
        <v>8</v>
      </c>
      <c r="D107" s="22">
        <v>6.3567542078312975</v>
      </c>
      <c r="F107" s="66" t="s">
        <v>231</v>
      </c>
      <c r="G107" s="70"/>
      <c r="H107" s="67"/>
      <c r="I107" s="73"/>
      <c r="K107" s="56">
        <v>105</v>
      </c>
      <c r="L107" s="51">
        <v>6.3567542078312975</v>
      </c>
      <c r="M107" s="51">
        <v>6.493386083278196</v>
      </c>
      <c r="N107" s="58">
        <v>-0.13663187544689848</v>
      </c>
      <c r="O107" s="76">
        <f t="shared" si="1"/>
        <v>1</v>
      </c>
    </row>
    <row r="108" spans="1:15" x14ac:dyDescent="0.25">
      <c r="A108" s="20" t="s">
        <v>315</v>
      </c>
      <c r="B108" s="21" t="s">
        <v>4</v>
      </c>
      <c r="C108" s="21">
        <v>8</v>
      </c>
      <c r="D108" s="22">
        <v>6.2348345173922084</v>
      </c>
      <c r="F108" s="66" t="s">
        <v>231</v>
      </c>
      <c r="G108" s="70"/>
      <c r="H108" s="67"/>
      <c r="I108" s="73"/>
      <c r="K108" s="56">
        <v>106</v>
      </c>
      <c r="L108" s="51">
        <v>6.2348345173922084</v>
      </c>
      <c r="M108" s="51">
        <v>6.493386083278196</v>
      </c>
      <c r="N108" s="58">
        <v>-0.2585515658859876</v>
      </c>
      <c r="O108" s="76">
        <f t="shared" si="1"/>
        <v>1</v>
      </c>
    </row>
    <row r="109" spans="1:15" x14ac:dyDescent="0.25">
      <c r="A109" s="20" t="s">
        <v>316</v>
      </c>
      <c r="B109" s="21" t="s">
        <v>4</v>
      </c>
      <c r="C109" s="21">
        <v>8</v>
      </c>
      <c r="D109" s="22">
        <v>6.1540624062142912</v>
      </c>
      <c r="F109" s="66" t="s">
        <v>232</v>
      </c>
      <c r="G109" s="71">
        <v>6.493386083278196</v>
      </c>
      <c r="H109" s="67" t="s">
        <v>235</v>
      </c>
      <c r="I109" s="73">
        <v>-0.33932367706390476</v>
      </c>
      <c r="K109" s="56">
        <v>107</v>
      </c>
      <c r="L109" s="51">
        <v>6.1540624062142912</v>
      </c>
      <c r="M109" s="51">
        <v>6.493386083278196</v>
      </c>
      <c r="N109" s="58">
        <v>-0.33932367706390476</v>
      </c>
      <c r="O109" s="76">
        <f t="shared" si="1"/>
        <v>1</v>
      </c>
    </row>
    <row r="110" spans="1:15" x14ac:dyDescent="0.25">
      <c r="A110" s="20" t="s">
        <v>316</v>
      </c>
      <c r="B110" s="21" t="s">
        <v>4</v>
      </c>
      <c r="C110" s="21">
        <v>8</v>
      </c>
      <c r="D110" s="22">
        <v>6.0028854408715269</v>
      </c>
      <c r="F110" s="66" t="s">
        <v>232</v>
      </c>
      <c r="G110" s="71">
        <v>6.493386083278196</v>
      </c>
      <c r="H110" s="67" t="s">
        <v>235</v>
      </c>
      <c r="I110" s="73">
        <v>-0.49050064240666913</v>
      </c>
      <c r="K110" s="56">
        <v>108</v>
      </c>
      <c r="L110" s="51">
        <v>6.0028854408715269</v>
      </c>
      <c r="M110" s="51">
        <v>6.493386083278196</v>
      </c>
      <c r="N110" s="58">
        <v>-0.49050064240666913</v>
      </c>
      <c r="O110" s="76">
        <f t="shared" si="1"/>
        <v>1</v>
      </c>
    </row>
    <row r="111" spans="1:15" x14ac:dyDescent="0.25">
      <c r="A111" s="20" t="s">
        <v>315</v>
      </c>
      <c r="B111" s="21" t="s">
        <v>5</v>
      </c>
      <c r="C111" s="21">
        <v>0</v>
      </c>
      <c r="D111" s="22">
        <v>2.6166111821801161</v>
      </c>
      <c r="F111" s="66" t="s">
        <v>231</v>
      </c>
      <c r="G111" s="70"/>
      <c r="H111" s="67"/>
      <c r="I111" s="73"/>
      <c r="K111" s="56">
        <v>109</v>
      </c>
      <c r="L111" s="51">
        <v>2.6166111821801161</v>
      </c>
      <c r="M111" s="51">
        <v>2.0227385848435273</v>
      </c>
      <c r="N111" s="58">
        <v>0.59387259733658881</v>
      </c>
      <c r="O111" s="76">
        <f t="shared" si="1"/>
        <v>0</v>
      </c>
    </row>
    <row r="112" spans="1:15" x14ac:dyDescent="0.25">
      <c r="A112" s="20" t="s">
        <v>315</v>
      </c>
      <c r="B112" s="21" t="s">
        <v>5</v>
      </c>
      <c r="C112" s="21">
        <v>0</v>
      </c>
      <c r="D112" s="22">
        <v>2.1015641079406153</v>
      </c>
      <c r="F112" s="66" t="s">
        <v>231</v>
      </c>
      <c r="G112" s="70"/>
      <c r="H112" s="67"/>
      <c r="I112" s="73"/>
      <c r="K112" s="56">
        <v>110</v>
      </c>
      <c r="L112" s="51">
        <v>2.1015641079406153</v>
      </c>
      <c r="M112" s="51">
        <v>2.0227385848435273</v>
      </c>
      <c r="N112" s="58">
        <v>7.8825523097088013E-2</v>
      </c>
      <c r="O112" s="76">
        <f t="shared" si="1"/>
        <v>1</v>
      </c>
    </row>
    <row r="113" spans="1:15" x14ac:dyDescent="0.25">
      <c r="A113" s="20" t="s">
        <v>315</v>
      </c>
      <c r="B113" s="21" t="s">
        <v>5</v>
      </c>
      <c r="C113" s="21">
        <v>0</v>
      </c>
      <c r="D113" s="22">
        <v>2.0016144850650992</v>
      </c>
      <c r="F113" s="66" t="s">
        <v>231</v>
      </c>
      <c r="G113" s="70"/>
      <c r="H113" s="67"/>
      <c r="I113" s="73"/>
      <c r="K113" s="56">
        <v>111</v>
      </c>
      <c r="L113" s="51">
        <v>2.0016144850650992</v>
      </c>
      <c r="M113" s="51">
        <v>2.0227385848435273</v>
      </c>
      <c r="N113" s="58">
        <v>-2.1124099778428107E-2</v>
      </c>
      <c r="O113" s="76">
        <f t="shared" si="1"/>
        <v>1</v>
      </c>
    </row>
    <row r="114" spans="1:15" x14ac:dyDescent="0.25">
      <c r="A114" s="20" t="s">
        <v>315</v>
      </c>
      <c r="B114" s="21" t="s">
        <v>5</v>
      </c>
      <c r="C114" s="21">
        <v>0</v>
      </c>
      <c r="D114" s="22">
        <v>1.9135468090129539</v>
      </c>
      <c r="F114" s="66" t="s">
        <v>231</v>
      </c>
      <c r="G114" s="70"/>
      <c r="H114" s="67"/>
      <c r="I114" s="73"/>
      <c r="K114" s="56">
        <v>112</v>
      </c>
      <c r="L114" s="51">
        <v>1.9135468090129539</v>
      </c>
      <c r="M114" s="51">
        <v>2.0227385848435273</v>
      </c>
      <c r="N114" s="58">
        <v>-0.10919177583057338</v>
      </c>
      <c r="O114" s="76">
        <f t="shared" si="1"/>
        <v>1</v>
      </c>
    </row>
    <row r="115" spans="1:15" x14ac:dyDescent="0.25">
      <c r="A115" s="20" t="s">
        <v>316</v>
      </c>
      <c r="B115" s="21" t="s">
        <v>5</v>
      </c>
      <c r="C115" s="21">
        <v>0</v>
      </c>
      <c r="D115" s="22">
        <v>1.8243560062743336</v>
      </c>
      <c r="F115" s="66" t="s">
        <v>232</v>
      </c>
      <c r="G115" s="71">
        <v>2.0227385848435273</v>
      </c>
      <c r="H115" s="67" t="s">
        <v>235</v>
      </c>
      <c r="I115" s="73">
        <v>-0.19838257856919372</v>
      </c>
      <c r="K115" s="56">
        <v>113</v>
      </c>
      <c r="L115" s="51">
        <v>1.8243560062743336</v>
      </c>
      <c r="M115" s="51">
        <v>2.0227385848435273</v>
      </c>
      <c r="N115" s="58">
        <v>-0.19838257856919372</v>
      </c>
      <c r="O115" s="76">
        <f t="shared" si="1"/>
        <v>1</v>
      </c>
    </row>
    <row r="116" spans="1:15" x14ac:dyDescent="0.25">
      <c r="A116" s="20" t="s">
        <v>316</v>
      </c>
      <c r="B116" s="21" t="s">
        <v>5</v>
      </c>
      <c r="C116" s="21">
        <v>0</v>
      </c>
      <c r="D116" s="22">
        <v>1.6928031367991561</v>
      </c>
      <c r="F116" s="66" t="s">
        <v>232</v>
      </c>
      <c r="G116" s="71">
        <v>2.0227385848435273</v>
      </c>
      <c r="H116" s="67" t="s">
        <v>235</v>
      </c>
      <c r="I116" s="73">
        <v>-0.32993544804437125</v>
      </c>
      <c r="K116" s="56">
        <v>114</v>
      </c>
      <c r="L116" s="51">
        <v>1.6928031367991561</v>
      </c>
      <c r="M116" s="51">
        <v>2.0227385848435273</v>
      </c>
      <c r="N116" s="58">
        <v>-0.32993544804437125</v>
      </c>
      <c r="O116" s="76">
        <f t="shared" si="1"/>
        <v>1</v>
      </c>
    </row>
    <row r="117" spans="1:15" x14ac:dyDescent="0.25">
      <c r="A117" s="20" t="s">
        <v>315</v>
      </c>
      <c r="B117" s="21" t="s">
        <v>5</v>
      </c>
      <c r="C117" s="21">
        <v>1</v>
      </c>
      <c r="D117" s="22">
        <v>3.5688930484476962</v>
      </c>
      <c r="F117" s="66" t="s">
        <v>231</v>
      </c>
      <c r="G117" s="70"/>
      <c r="H117" s="67"/>
      <c r="I117" s="73"/>
      <c r="K117" s="56">
        <v>115</v>
      </c>
      <c r="L117" s="51">
        <v>3.5688930484476962</v>
      </c>
      <c r="M117" s="51">
        <v>3.5984443441767215</v>
      </c>
      <c r="N117" s="58">
        <v>-2.9551295729025373E-2</v>
      </c>
      <c r="O117" s="76">
        <f t="shared" si="1"/>
        <v>1</v>
      </c>
    </row>
    <row r="118" spans="1:15" x14ac:dyDescent="0.25">
      <c r="A118" s="20" t="s">
        <v>315</v>
      </c>
      <c r="B118" s="21" t="s">
        <v>5</v>
      </c>
      <c r="C118" s="21">
        <v>1</v>
      </c>
      <c r="D118" s="22">
        <v>3.5434126740590952</v>
      </c>
      <c r="F118" s="66" t="s">
        <v>231</v>
      </c>
      <c r="G118" s="70"/>
      <c r="H118" s="67"/>
      <c r="I118" s="73"/>
      <c r="K118" s="56">
        <v>116</v>
      </c>
      <c r="L118" s="51">
        <v>3.5434126740590952</v>
      </c>
      <c r="M118" s="51">
        <v>3.5984443441767215</v>
      </c>
      <c r="N118" s="58">
        <v>-5.503167011762633E-2</v>
      </c>
      <c r="O118" s="76">
        <f t="shared" si="1"/>
        <v>1</v>
      </c>
    </row>
    <row r="119" spans="1:15" x14ac:dyDescent="0.25">
      <c r="A119" s="20" t="s">
        <v>315</v>
      </c>
      <c r="B119" s="21" t="s">
        <v>5</v>
      </c>
      <c r="C119" s="21">
        <v>1</v>
      </c>
      <c r="D119" s="22">
        <v>3.5107622660936211</v>
      </c>
      <c r="F119" s="66" t="s">
        <v>231</v>
      </c>
      <c r="G119" s="70"/>
      <c r="H119" s="67"/>
      <c r="I119" s="73"/>
      <c r="K119" s="56">
        <v>117</v>
      </c>
      <c r="L119" s="51">
        <v>3.5107622660936211</v>
      </c>
      <c r="M119" s="51">
        <v>3.5984443441767215</v>
      </c>
      <c r="N119" s="58">
        <v>-8.7682078083100468E-2</v>
      </c>
      <c r="O119" s="76">
        <f t="shared" si="1"/>
        <v>1</v>
      </c>
    </row>
    <row r="120" spans="1:15" x14ac:dyDescent="0.25">
      <c r="A120" s="20" t="s">
        <v>315</v>
      </c>
      <c r="B120" s="21" t="s">
        <v>5</v>
      </c>
      <c r="C120" s="21">
        <v>1</v>
      </c>
      <c r="D120" s="22">
        <v>3.4560445715737376</v>
      </c>
      <c r="F120" s="66" t="s">
        <v>231</v>
      </c>
      <c r="G120" s="70"/>
      <c r="H120" s="67"/>
      <c r="I120" s="73"/>
      <c r="K120" s="56">
        <v>118</v>
      </c>
      <c r="L120" s="51">
        <v>3.4560445715737376</v>
      </c>
      <c r="M120" s="51">
        <v>3.5984443441767215</v>
      </c>
      <c r="N120" s="58">
        <v>-0.14239977260298398</v>
      </c>
      <c r="O120" s="76">
        <f t="shared" si="1"/>
        <v>1</v>
      </c>
    </row>
    <row r="121" spans="1:15" x14ac:dyDescent="0.25">
      <c r="A121" s="20" t="s">
        <v>316</v>
      </c>
      <c r="B121" s="21" t="s">
        <v>5</v>
      </c>
      <c r="C121" s="21">
        <v>1</v>
      </c>
      <c r="D121" s="22">
        <v>3.4436478599043561</v>
      </c>
      <c r="F121" s="66" t="s">
        <v>232</v>
      </c>
      <c r="G121" s="71">
        <v>3.5984443441767215</v>
      </c>
      <c r="H121" s="67" t="s">
        <v>235</v>
      </c>
      <c r="I121" s="73">
        <v>-0.15479648427236548</v>
      </c>
      <c r="K121" s="56">
        <v>119</v>
      </c>
      <c r="L121" s="51">
        <v>3.4436478599043561</v>
      </c>
      <c r="M121" s="51">
        <v>3.5984443441767215</v>
      </c>
      <c r="N121" s="58">
        <v>-0.15479648427236548</v>
      </c>
      <c r="O121" s="76">
        <f t="shared" si="1"/>
        <v>1</v>
      </c>
    </row>
    <row r="122" spans="1:15" x14ac:dyDescent="0.25">
      <c r="A122" s="20" t="s">
        <v>316</v>
      </c>
      <c r="B122" s="21" t="s">
        <v>5</v>
      </c>
      <c r="C122" s="21">
        <v>1</v>
      </c>
      <c r="D122" s="22">
        <v>2.817741873407456</v>
      </c>
      <c r="F122" s="66" t="s">
        <v>232</v>
      </c>
      <c r="G122" s="71">
        <v>3.5984443441767215</v>
      </c>
      <c r="H122" s="67" t="s">
        <v>235</v>
      </c>
      <c r="I122" s="73">
        <v>-0.78070247076926558</v>
      </c>
      <c r="K122" s="56">
        <v>120</v>
      </c>
      <c r="L122" s="51">
        <v>2.817741873407456</v>
      </c>
      <c r="M122" s="51">
        <v>3.5984443441767215</v>
      </c>
      <c r="N122" s="58">
        <v>-0.78070247076926558</v>
      </c>
      <c r="O122" s="76">
        <f t="shared" si="1"/>
        <v>1</v>
      </c>
    </row>
    <row r="123" spans="1:15" x14ac:dyDescent="0.25">
      <c r="A123" s="20" t="s">
        <v>315</v>
      </c>
      <c r="B123" s="21" t="s">
        <v>5</v>
      </c>
      <c r="C123" s="21">
        <v>2</v>
      </c>
      <c r="D123" s="22">
        <v>6.0021272011284497</v>
      </c>
      <c r="F123" s="66" t="s">
        <v>231</v>
      </c>
      <c r="G123" s="70"/>
      <c r="H123" s="67"/>
      <c r="I123" s="73"/>
      <c r="K123" s="56">
        <v>121</v>
      </c>
      <c r="L123" s="51">
        <v>6.0021272011284497</v>
      </c>
      <c r="M123" s="51">
        <v>5.4945302202569106</v>
      </c>
      <c r="N123" s="58">
        <v>0.50759698087153904</v>
      </c>
      <c r="O123" s="76">
        <f t="shared" si="1"/>
        <v>0</v>
      </c>
    </row>
    <row r="124" spans="1:15" x14ac:dyDescent="0.25">
      <c r="A124" s="20" t="s">
        <v>315</v>
      </c>
      <c r="B124" s="21" t="s">
        <v>5</v>
      </c>
      <c r="C124" s="21">
        <v>2</v>
      </c>
      <c r="D124" s="22">
        <v>5.4972528447282896</v>
      </c>
      <c r="F124" s="66" t="s">
        <v>231</v>
      </c>
      <c r="G124" s="70"/>
      <c r="H124" s="67"/>
      <c r="I124" s="73"/>
      <c r="K124" s="56">
        <v>122</v>
      </c>
      <c r="L124" s="51">
        <v>5.4972528447282896</v>
      </c>
      <c r="M124" s="51">
        <v>5.4945302202569106</v>
      </c>
      <c r="N124" s="58">
        <v>2.7226244713789427E-3</v>
      </c>
      <c r="O124" s="76">
        <f t="shared" si="1"/>
        <v>1</v>
      </c>
    </row>
    <row r="125" spans="1:15" x14ac:dyDescent="0.25">
      <c r="A125" s="20" t="s">
        <v>315</v>
      </c>
      <c r="B125" s="21" t="s">
        <v>5</v>
      </c>
      <c r="C125" s="21">
        <v>2</v>
      </c>
      <c r="D125" s="22">
        <v>5.4972528447282896</v>
      </c>
      <c r="F125" s="66" t="s">
        <v>231</v>
      </c>
      <c r="G125" s="70"/>
      <c r="H125" s="67"/>
      <c r="I125" s="73"/>
      <c r="K125" s="56">
        <v>123</v>
      </c>
      <c r="L125" s="51">
        <v>5.4972528447282896</v>
      </c>
      <c r="M125" s="51">
        <v>5.4945302202569106</v>
      </c>
      <c r="N125" s="58">
        <v>2.7226244713789427E-3</v>
      </c>
      <c r="O125" s="76">
        <f t="shared" si="1"/>
        <v>1</v>
      </c>
    </row>
    <row r="126" spans="1:15" x14ac:dyDescent="0.25">
      <c r="A126" s="20" t="s">
        <v>315</v>
      </c>
      <c r="B126" s="21" t="s">
        <v>5</v>
      </c>
      <c r="C126" s="21">
        <v>2</v>
      </c>
      <c r="D126" s="22">
        <v>5.1481480245791076</v>
      </c>
      <c r="F126" s="66" t="s">
        <v>231</v>
      </c>
      <c r="G126" s="70"/>
      <c r="H126" s="67"/>
      <c r="I126" s="73"/>
      <c r="K126" s="56">
        <v>124</v>
      </c>
      <c r="L126" s="51">
        <v>5.1481480245791076</v>
      </c>
      <c r="M126" s="51">
        <v>5.4945302202569106</v>
      </c>
      <c r="N126" s="58">
        <v>-0.34638219567780304</v>
      </c>
      <c r="O126" s="76">
        <f t="shared" si="1"/>
        <v>1</v>
      </c>
    </row>
    <row r="127" spans="1:15" x14ac:dyDescent="0.25">
      <c r="A127" s="20" t="s">
        <v>316</v>
      </c>
      <c r="B127" s="21" t="s">
        <v>5</v>
      </c>
      <c r="C127" s="21">
        <v>2</v>
      </c>
      <c r="D127" s="22">
        <v>5.0786853626602779</v>
      </c>
      <c r="F127" s="66" t="s">
        <v>232</v>
      </c>
      <c r="G127" s="71">
        <v>5.4945302202569106</v>
      </c>
      <c r="H127" s="67" t="s">
        <v>235</v>
      </c>
      <c r="I127" s="73">
        <v>-0.4158448575966327</v>
      </c>
      <c r="K127" s="56">
        <v>125</v>
      </c>
      <c r="L127" s="51">
        <v>5.0786853626602779</v>
      </c>
      <c r="M127" s="51">
        <v>5.4945302202569106</v>
      </c>
      <c r="N127" s="58">
        <v>-0.4158448575966327</v>
      </c>
      <c r="O127" s="76">
        <f t="shared" si="1"/>
        <v>1</v>
      </c>
    </row>
    <row r="128" spans="1:15" x14ac:dyDescent="0.25">
      <c r="A128" s="20" t="s">
        <v>316</v>
      </c>
      <c r="B128" s="21" t="s">
        <v>5</v>
      </c>
      <c r="C128" s="21">
        <v>2</v>
      </c>
      <c r="D128" s="22">
        <v>4.9070762143792024</v>
      </c>
      <c r="F128" s="66" t="s">
        <v>232</v>
      </c>
      <c r="G128" s="71">
        <v>5.4945302202569106</v>
      </c>
      <c r="H128" s="67" t="s">
        <v>235</v>
      </c>
      <c r="I128" s="73">
        <v>-0.58745400587770824</v>
      </c>
      <c r="K128" s="56">
        <v>126</v>
      </c>
      <c r="L128" s="51">
        <v>4.9070762143792024</v>
      </c>
      <c r="M128" s="51">
        <v>5.4945302202569106</v>
      </c>
      <c r="N128" s="58">
        <v>-0.58745400587770824</v>
      </c>
      <c r="O128" s="76">
        <f t="shared" si="1"/>
        <v>1</v>
      </c>
    </row>
    <row r="129" spans="1:19" x14ac:dyDescent="0.25">
      <c r="A129" s="20" t="s">
        <v>315</v>
      </c>
      <c r="B129" s="21" t="s">
        <v>5</v>
      </c>
      <c r="C129" s="21">
        <v>4</v>
      </c>
      <c r="D129" s="22">
        <v>6.686853525149302</v>
      </c>
      <c r="F129" s="66" t="s">
        <v>231</v>
      </c>
      <c r="G129" s="70"/>
      <c r="H129" s="67"/>
      <c r="I129" s="73"/>
      <c r="K129" s="56">
        <v>127</v>
      </c>
      <c r="L129" s="51">
        <v>6.686853525149302</v>
      </c>
      <c r="M129" s="51">
        <v>6.3841435136303275</v>
      </c>
      <c r="N129" s="58">
        <v>0.30271001151897448</v>
      </c>
      <c r="O129" s="76">
        <f t="shared" si="1"/>
        <v>1</v>
      </c>
    </row>
    <row r="130" spans="1:19" x14ac:dyDescent="0.25">
      <c r="A130" s="20" t="s">
        <v>315</v>
      </c>
      <c r="B130" s="21" t="s">
        <v>5</v>
      </c>
      <c r="C130" s="21">
        <v>4</v>
      </c>
      <c r="D130" s="22">
        <v>6.2112949199257415</v>
      </c>
      <c r="F130" s="66" t="s">
        <v>231</v>
      </c>
      <c r="G130" s="70"/>
      <c r="H130" s="67"/>
      <c r="I130" s="73"/>
      <c r="K130" s="56">
        <v>128</v>
      </c>
      <c r="L130" s="51">
        <v>6.2112949199257415</v>
      </c>
      <c r="M130" s="51">
        <v>6.3841435136303275</v>
      </c>
      <c r="N130" s="58">
        <v>-0.17284859370458605</v>
      </c>
      <c r="O130" s="76">
        <f t="shared" si="1"/>
        <v>1</v>
      </c>
      <c r="S130" s="83">
        <f>33/36</f>
        <v>0.91666666666666663</v>
      </c>
    </row>
    <row r="131" spans="1:19" x14ac:dyDescent="0.25">
      <c r="A131" s="20" t="s">
        <v>315</v>
      </c>
      <c r="B131" s="21" t="s">
        <v>5</v>
      </c>
      <c r="C131" s="21">
        <v>4</v>
      </c>
      <c r="D131" s="22">
        <v>6.0607799220937508</v>
      </c>
      <c r="F131" s="66" t="s">
        <v>231</v>
      </c>
      <c r="G131" s="70"/>
      <c r="H131" s="67"/>
      <c r="I131" s="73"/>
      <c r="K131" s="56">
        <v>129</v>
      </c>
      <c r="L131" s="51">
        <v>6.0607799220937508</v>
      </c>
      <c r="M131" s="51">
        <v>6.3841435136303275</v>
      </c>
      <c r="N131" s="58">
        <v>-0.32336359153657668</v>
      </c>
      <c r="O131" s="76">
        <f t="shared" ref="O131:O194" si="2">IF(N131&lt;-1,0,IF(N131&gt;0.5,0,1))</f>
        <v>1</v>
      </c>
    </row>
    <row r="132" spans="1:19" x14ac:dyDescent="0.25">
      <c r="A132" s="20" t="s">
        <v>315</v>
      </c>
      <c r="B132" s="21" t="s">
        <v>5</v>
      </c>
      <c r="C132" s="21">
        <v>4</v>
      </c>
      <c r="D132" s="22">
        <v>5.9487725164073186</v>
      </c>
      <c r="F132" s="66" t="s">
        <v>231</v>
      </c>
      <c r="G132" s="70"/>
      <c r="H132" s="67"/>
      <c r="I132" s="73"/>
      <c r="K132" s="56">
        <v>130</v>
      </c>
      <c r="L132" s="51">
        <v>5.9487725164073186</v>
      </c>
      <c r="M132" s="51">
        <v>6.3841435136303275</v>
      </c>
      <c r="N132" s="58">
        <v>-0.43537099722300887</v>
      </c>
      <c r="O132" s="76">
        <f t="shared" si="2"/>
        <v>1</v>
      </c>
    </row>
    <row r="133" spans="1:19" x14ac:dyDescent="0.25">
      <c r="A133" s="20" t="s">
        <v>316</v>
      </c>
      <c r="B133" s="21" t="s">
        <v>5</v>
      </c>
      <c r="C133" s="21">
        <v>4</v>
      </c>
      <c r="D133" s="22">
        <v>5.8422484416258715</v>
      </c>
      <c r="F133" s="66" t="s">
        <v>232</v>
      </c>
      <c r="G133" s="71">
        <v>6.3841435136303275</v>
      </c>
      <c r="H133" s="67" t="s">
        <v>235</v>
      </c>
      <c r="I133" s="73">
        <v>-0.54189507200445597</v>
      </c>
      <c r="K133" s="56">
        <v>131</v>
      </c>
      <c r="L133" s="51">
        <v>5.8422484416258715</v>
      </c>
      <c r="M133" s="51">
        <v>6.3841435136303275</v>
      </c>
      <c r="N133" s="58">
        <v>-0.54189507200445597</v>
      </c>
      <c r="O133" s="76">
        <f t="shared" si="2"/>
        <v>1</v>
      </c>
    </row>
    <row r="134" spans="1:19" x14ac:dyDescent="0.25">
      <c r="A134" s="20" t="s">
        <v>316</v>
      </c>
      <c r="B134" s="21" t="s">
        <v>5</v>
      </c>
      <c r="C134" s="21">
        <v>4</v>
      </c>
      <c r="D134" s="22">
        <v>5.7918955525084375</v>
      </c>
      <c r="F134" s="66" t="s">
        <v>232</v>
      </c>
      <c r="G134" s="71">
        <v>6.3841435136303275</v>
      </c>
      <c r="H134" s="67" t="s">
        <v>235</v>
      </c>
      <c r="I134" s="73">
        <v>-0.59224796112189004</v>
      </c>
      <c r="K134" s="56">
        <v>132</v>
      </c>
      <c r="L134" s="51">
        <v>5.7918955525084375</v>
      </c>
      <c r="M134" s="51">
        <v>6.3841435136303275</v>
      </c>
      <c r="N134" s="58">
        <v>-0.59224796112189004</v>
      </c>
      <c r="O134" s="76">
        <f t="shared" si="2"/>
        <v>1</v>
      </c>
    </row>
    <row r="135" spans="1:19" x14ac:dyDescent="0.25">
      <c r="A135" s="20" t="s">
        <v>315</v>
      </c>
      <c r="B135" s="21" t="s">
        <v>5</v>
      </c>
      <c r="C135" s="21">
        <v>6</v>
      </c>
      <c r="D135" s="22">
        <v>6.9709543871827995</v>
      </c>
      <c r="F135" s="66" t="s">
        <v>231</v>
      </c>
      <c r="G135" s="70"/>
      <c r="H135" s="67"/>
      <c r="I135" s="73"/>
      <c r="K135" s="56">
        <v>133</v>
      </c>
      <c r="L135" s="51">
        <v>6.9709543871827995</v>
      </c>
      <c r="M135" s="51">
        <v>6.4202348404473524</v>
      </c>
      <c r="N135" s="58">
        <v>0.5507195467354471</v>
      </c>
      <c r="O135" s="76">
        <f t="shared" si="2"/>
        <v>0</v>
      </c>
    </row>
    <row r="136" spans="1:19" x14ac:dyDescent="0.25">
      <c r="A136" s="20" t="s">
        <v>315</v>
      </c>
      <c r="B136" s="21" t="s">
        <v>5</v>
      </c>
      <c r="C136" s="21">
        <v>6</v>
      </c>
      <c r="D136" s="22">
        <v>6.3917731411351753</v>
      </c>
      <c r="F136" s="66" t="s">
        <v>231</v>
      </c>
      <c r="G136" s="70"/>
      <c r="H136" s="67"/>
      <c r="I136" s="73"/>
      <c r="K136" s="56">
        <v>134</v>
      </c>
      <c r="L136" s="51">
        <v>6.3917731411351753</v>
      </c>
      <c r="M136" s="51">
        <v>6.4202348404473524</v>
      </c>
      <c r="N136" s="58">
        <v>-2.8461699312177124E-2</v>
      </c>
      <c r="O136" s="76">
        <f t="shared" si="2"/>
        <v>1</v>
      </c>
    </row>
    <row r="137" spans="1:19" x14ac:dyDescent="0.25">
      <c r="A137" s="20" t="s">
        <v>315</v>
      </c>
      <c r="B137" s="21" t="s">
        <v>5</v>
      </c>
      <c r="C137" s="21">
        <v>6</v>
      </c>
      <c r="D137" s="22">
        <v>6.0786853626602779</v>
      </c>
      <c r="F137" s="66" t="s">
        <v>231</v>
      </c>
      <c r="G137" s="70"/>
      <c r="H137" s="67"/>
      <c r="I137" s="73"/>
      <c r="K137" s="56">
        <v>135</v>
      </c>
      <c r="L137" s="51">
        <v>6.0786853626602779</v>
      </c>
      <c r="M137" s="51">
        <v>6.4202348404473524</v>
      </c>
      <c r="N137" s="58">
        <v>-0.34154947778707445</v>
      </c>
      <c r="O137" s="76">
        <f t="shared" si="2"/>
        <v>1</v>
      </c>
    </row>
    <row r="138" spans="1:19" x14ac:dyDescent="0.25">
      <c r="A138" s="20" t="s">
        <v>315</v>
      </c>
      <c r="B138" s="21" t="s">
        <v>5</v>
      </c>
      <c r="C138" s="21">
        <v>6</v>
      </c>
      <c r="D138" s="22">
        <v>6.0192969944765196</v>
      </c>
      <c r="F138" s="66" t="s">
        <v>231</v>
      </c>
      <c r="G138" s="70"/>
      <c r="H138" s="67"/>
      <c r="I138" s="73"/>
      <c r="K138" s="56">
        <v>136</v>
      </c>
      <c r="L138" s="51">
        <v>6.0192969944765196</v>
      </c>
      <c r="M138" s="51">
        <v>6.4202348404473524</v>
      </c>
      <c r="N138" s="58">
        <v>-0.40093784597083282</v>
      </c>
      <c r="O138" s="76">
        <f t="shared" si="2"/>
        <v>1</v>
      </c>
    </row>
    <row r="139" spans="1:19" x14ac:dyDescent="0.25">
      <c r="A139" s="20" t="s">
        <v>316</v>
      </c>
      <c r="B139" s="21" t="s">
        <v>5</v>
      </c>
      <c r="C139" s="21">
        <v>6</v>
      </c>
      <c r="D139" s="22">
        <v>5.9797102241769</v>
      </c>
      <c r="F139" s="66" t="s">
        <v>232</v>
      </c>
      <c r="G139" s="71">
        <v>6.4202348404473524</v>
      </c>
      <c r="H139" s="67" t="s">
        <v>235</v>
      </c>
      <c r="I139" s="73">
        <v>-0.44052461627045236</v>
      </c>
      <c r="K139" s="56">
        <v>137</v>
      </c>
      <c r="L139" s="51">
        <v>5.9797102241769</v>
      </c>
      <c r="M139" s="51">
        <v>6.4202348404473524</v>
      </c>
      <c r="N139" s="58">
        <v>-0.44052461627045236</v>
      </c>
      <c r="O139" s="76">
        <f t="shared" si="2"/>
        <v>1</v>
      </c>
    </row>
    <row r="140" spans="1:19" x14ac:dyDescent="0.25">
      <c r="A140" s="20" t="s">
        <v>316</v>
      </c>
      <c r="B140" s="21" t="s">
        <v>5</v>
      </c>
      <c r="C140" s="21">
        <v>6</v>
      </c>
      <c r="D140" s="22">
        <v>5.5333152090008344</v>
      </c>
      <c r="F140" s="66" t="s">
        <v>232</v>
      </c>
      <c r="G140" s="71">
        <v>6.4202348404473524</v>
      </c>
      <c r="H140" s="67" t="s">
        <v>235</v>
      </c>
      <c r="I140" s="73">
        <v>-0.88691963144651798</v>
      </c>
      <c r="K140" s="56">
        <v>138</v>
      </c>
      <c r="L140" s="51">
        <v>5.5333152090008344</v>
      </c>
      <c r="M140" s="51">
        <v>6.4202348404473524</v>
      </c>
      <c r="N140" s="58">
        <v>-0.88691963144651798</v>
      </c>
      <c r="O140" s="76">
        <f t="shared" si="2"/>
        <v>1</v>
      </c>
    </row>
    <row r="141" spans="1:19" x14ac:dyDescent="0.25">
      <c r="A141" s="20" t="s">
        <v>315</v>
      </c>
      <c r="B141" s="21" t="s">
        <v>5</v>
      </c>
      <c r="C141" s="21">
        <v>8</v>
      </c>
      <c r="D141" s="22">
        <v>6.686853525149302</v>
      </c>
      <c r="F141" s="66" t="s">
        <v>231</v>
      </c>
      <c r="G141" s="70"/>
      <c r="H141" s="67"/>
      <c r="I141" s="73"/>
      <c r="K141" s="56">
        <v>139</v>
      </c>
      <c r="L141" s="51">
        <v>6.686853525149302</v>
      </c>
      <c r="M141" s="51">
        <v>6.4941631634611952</v>
      </c>
      <c r="N141" s="58">
        <v>0.19269036168810683</v>
      </c>
      <c r="O141" s="76">
        <f t="shared" si="2"/>
        <v>1</v>
      </c>
    </row>
    <row r="142" spans="1:19" x14ac:dyDescent="0.25">
      <c r="A142" s="20" t="s">
        <v>315</v>
      </c>
      <c r="B142" s="21" t="s">
        <v>5</v>
      </c>
      <c r="C142" s="21">
        <v>8</v>
      </c>
      <c r="D142" s="22">
        <v>6.6451008077937868</v>
      </c>
      <c r="F142" s="66" t="s">
        <v>231</v>
      </c>
      <c r="G142" s="70"/>
      <c r="H142" s="67"/>
      <c r="I142" s="73"/>
      <c r="K142" s="56">
        <v>140</v>
      </c>
      <c r="L142" s="51">
        <v>6.6451008077937868</v>
      </c>
      <c r="M142" s="51">
        <v>6.4941631634611952</v>
      </c>
      <c r="N142" s="58">
        <v>0.1509376443325916</v>
      </c>
      <c r="O142" s="76">
        <f t="shared" si="2"/>
        <v>1</v>
      </c>
    </row>
    <row r="143" spans="1:19" x14ac:dyDescent="0.25">
      <c r="A143" s="20" t="s">
        <v>315</v>
      </c>
      <c r="B143" s="21" t="s">
        <v>5</v>
      </c>
      <c r="C143" s="21">
        <v>8</v>
      </c>
      <c r="D143" s="22">
        <v>6.3853172376706731</v>
      </c>
      <c r="F143" s="66" t="s">
        <v>231</v>
      </c>
      <c r="G143" s="70"/>
      <c r="H143" s="67"/>
      <c r="I143" s="73"/>
      <c r="K143" s="56">
        <v>141</v>
      </c>
      <c r="L143" s="51">
        <v>6.3853172376706731</v>
      </c>
      <c r="M143" s="51">
        <v>6.4941631634611952</v>
      </c>
      <c r="N143" s="58">
        <v>-0.1088459257905221</v>
      </c>
      <c r="O143" s="76">
        <f t="shared" si="2"/>
        <v>1</v>
      </c>
    </row>
    <row r="144" spans="1:19" x14ac:dyDescent="0.25">
      <c r="A144" s="20" t="s">
        <v>315</v>
      </c>
      <c r="B144" s="21" t="s">
        <v>5</v>
      </c>
      <c r="C144" s="21">
        <v>8</v>
      </c>
      <c r="D144" s="22">
        <v>6.3567542078312975</v>
      </c>
      <c r="F144" s="66" t="s">
        <v>231</v>
      </c>
      <c r="G144" s="70"/>
      <c r="H144" s="67"/>
      <c r="I144" s="73"/>
      <c r="K144" s="56">
        <v>142</v>
      </c>
      <c r="L144" s="51">
        <v>6.3567542078312975</v>
      </c>
      <c r="M144" s="51">
        <v>6.4941631634611952</v>
      </c>
      <c r="N144" s="58">
        <v>-0.13740895562989763</v>
      </c>
      <c r="O144" s="76">
        <f t="shared" si="2"/>
        <v>1</v>
      </c>
    </row>
    <row r="145" spans="1:15" x14ac:dyDescent="0.25">
      <c r="A145" s="20" t="s">
        <v>316</v>
      </c>
      <c r="B145" s="21" t="s">
        <v>5</v>
      </c>
      <c r="C145" s="21">
        <v>8</v>
      </c>
      <c r="D145" s="22">
        <v>6.2581872769336684</v>
      </c>
      <c r="F145" s="66" t="s">
        <v>232</v>
      </c>
      <c r="G145" s="71">
        <v>6.4941631634611952</v>
      </c>
      <c r="H145" s="67" t="s">
        <v>235</v>
      </c>
      <c r="I145" s="73">
        <v>-0.23597588652752677</v>
      </c>
      <c r="K145" s="56">
        <v>143</v>
      </c>
      <c r="L145" s="51">
        <v>6.2581872769336684</v>
      </c>
      <c r="M145" s="51">
        <v>6.4941631634611952</v>
      </c>
      <c r="N145" s="58">
        <v>-0.23597588652752677</v>
      </c>
      <c r="O145" s="76">
        <f t="shared" si="2"/>
        <v>1</v>
      </c>
    </row>
    <row r="146" spans="1:15" x14ac:dyDescent="0.25">
      <c r="A146" s="20" t="s">
        <v>316</v>
      </c>
      <c r="B146" s="21" t="s">
        <v>5</v>
      </c>
      <c r="C146" s="21">
        <v>8</v>
      </c>
      <c r="D146" s="22">
        <v>5.9070762143792024</v>
      </c>
      <c r="F146" s="66" t="s">
        <v>232</v>
      </c>
      <c r="G146" s="71">
        <v>6.4941631634611952</v>
      </c>
      <c r="H146" s="67" t="s">
        <v>235</v>
      </c>
      <c r="I146" s="73">
        <v>-0.58708694908199277</v>
      </c>
      <c r="K146" s="56">
        <v>144</v>
      </c>
      <c r="L146" s="51">
        <v>5.9070762143792024</v>
      </c>
      <c r="M146" s="51">
        <v>6.4941631634611952</v>
      </c>
      <c r="N146" s="58">
        <v>-0.58708694908199277</v>
      </c>
      <c r="O146" s="76">
        <f t="shared" si="2"/>
        <v>1</v>
      </c>
    </row>
    <row r="147" spans="1:15" x14ac:dyDescent="0.25">
      <c r="A147" s="20" t="s">
        <v>315</v>
      </c>
      <c r="B147" s="21" t="s">
        <v>6</v>
      </c>
      <c r="C147" s="21">
        <v>0</v>
      </c>
      <c r="D147" s="22">
        <v>2.2485578975883285</v>
      </c>
      <c r="F147" s="66" t="s">
        <v>231</v>
      </c>
      <c r="G147" s="70"/>
      <c r="H147" s="67"/>
      <c r="I147" s="73"/>
      <c r="K147" s="56">
        <v>145</v>
      </c>
      <c r="L147" s="51">
        <v>2.2485578975883285</v>
      </c>
      <c r="M147" s="51">
        <v>2.1293856644005222</v>
      </c>
      <c r="N147" s="58">
        <v>0.11917223318780623</v>
      </c>
      <c r="O147" s="76">
        <f t="shared" si="2"/>
        <v>1</v>
      </c>
    </row>
    <row r="148" spans="1:15" x14ac:dyDescent="0.25">
      <c r="A148" s="20" t="s">
        <v>315</v>
      </c>
      <c r="B148" s="21" t="s">
        <v>6</v>
      </c>
      <c r="C148" s="21">
        <v>0</v>
      </c>
      <c r="D148" s="22">
        <v>2.0625024674949697</v>
      </c>
      <c r="F148" s="66" t="s">
        <v>231</v>
      </c>
      <c r="G148" s="70"/>
      <c r="H148" s="67"/>
      <c r="I148" s="73"/>
      <c r="K148" s="56">
        <v>146</v>
      </c>
      <c r="L148" s="51">
        <v>2.0625024674949697</v>
      </c>
      <c r="M148" s="51">
        <v>2.1293856644005222</v>
      </c>
      <c r="N148" s="58">
        <v>-6.6883196905552555E-2</v>
      </c>
      <c r="O148" s="76">
        <f t="shared" si="2"/>
        <v>1</v>
      </c>
    </row>
    <row r="149" spans="1:15" x14ac:dyDescent="0.25">
      <c r="A149" s="20" t="s">
        <v>315</v>
      </c>
      <c r="B149" s="21" t="s">
        <v>6</v>
      </c>
      <c r="C149" s="21">
        <v>0</v>
      </c>
      <c r="D149" s="22">
        <v>1.8951928534003275</v>
      </c>
      <c r="F149" s="66" t="s">
        <v>231</v>
      </c>
      <c r="G149" s="70"/>
      <c r="H149" s="67"/>
      <c r="I149" s="73"/>
      <c r="K149" s="56">
        <v>147</v>
      </c>
      <c r="L149" s="51">
        <v>1.8951928534003275</v>
      </c>
      <c r="M149" s="51">
        <v>2.1293856644005222</v>
      </c>
      <c r="N149" s="58">
        <v>-0.23419281100019473</v>
      </c>
      <c r="O149" s="76">
        <f t="shared" si="2"/>
        <v>1</v>
      </c>
    </row>
    <row r="150" spans="1:15" x14ac:dyDescent="0.25">
      <c r="A150" s="20" t="s">
        <v>315</v>
      </c>
      <c r="B150" s="21" t="s">
        <v>6</v>
      </c>
      <c r="C150" s="21">
        <v>0</v>
      </c>
      <c r="D150" s="22">
        <v>1.6928031367991561</v>
      </c>
      <c r="F150" s="66" t="s">
        <v>231</v>
      </c>
      <c r="G150" s="70"/>
      <c r="H150" s="67"/>
      <c r="I150" s="73"/>
      <c r="K150" s="56">
        <v>148</v>
      </c>
      <c r="L150" s="51">
        <v>1.6928031367991561</v>
      </c>
      <c r="M150" s="51">
        <v>2.1293856644005222</v>
      </c>
      <c r="N150" s="58">
        <v>-0.43658252760136618</v>
      </c>
      <c r="O150" s="76">
        <f t="shared" si="2"/>
        <v>1</v>
      </c>
    </row>
    <row r="151" spans="1:15" x14ac:dyDescent="0.25">
      <c r="A151" s="20" t="s">
        <v>316</v>
      </c>
      <c r="B151" s="21" t="s">
        <v>6</v>
      </c>
      <c r="C151" s="21">
        <v>0</v>
      </c>
      <c r="D151" s="22">
        <v>1.6928031367991561</v>
      </c>
      <c r="F151" s="66" t="s">
        <v>232</v>
      </c>
      <c r="G151" s="71">
        <v>2.1293856644005222</v>
      </c>
      <c r="H151" s="67" t="s">
        <v>235</v>
      </c>
      <c r="I151" s="73">
        <v>-0.43658252760136618</v>
      </c>
      <c r="K151" s="56">
        <v>149</v>
      </c>
      <c r="L151" s="51">
        <v>1.6928031367991561</v>
      </c>
      <c r="M151" s="51">
        <v>2.1293856644005222</v>
      </c>
      <c r="N151" s="58">
        <v>-0.43658252760136618</v>
      </c>
      <c r="O151" s="76">
        <f t="shared" si="2"/>
        <v>1</v>
      </c>
    </row>
    <row r="152" spans="1:15" x14ac:dyDescent="0.25">
      <c r="A152" s="20" t="s">
        <v>316</v>
      </c>
      <c r="B152" s="21" t="s">
        <v>6</v>
      </c>
      <c r="C152" s="21">
        <v>0</v>
      </c>
      <c r="D152" s="22">
        <v>1.3934078834175987</v>
      </c>
      <c r="F152" s="66" t="s">
        <v>232</v>
      </c>
      <c r="G152" s="71">
        <v>2.1293856644005222</v>
      </c>
      <c r="H152" s="67" t="s">
        <v>236</v>
      </c>
      <c r="I152" s="73">
        <v>-0.73597778098292355</v>
      </c>
      <c r="K152" s="56">
        <v>150</v>
      </c>
      <c r="L152" s="51">
        <v>1.3934078834175987</v>
      </c>
      <c r="M152" s="51">
        <v>2.1293856644005222</v>
      </c>
      <c r="N152" s="58">
        <v>-0.73597778098292355</v>
      </c>
      <c r="O152" s="76">
        <f t="shared" si="2"/>
        <v>1</v>
      </c>
    </row>
    <row r="153" spans="1:15" x14ac:dyDescent="0.25">
      <c r="A153" s="20" t="s">
        <v>315</v>
      </c>
      <c r="B153" s="21" t="s">
        <v>6</v>
      </c>
      <c r="C153" s="21">
        <v>1</v>
      </c>
      <c r="D153" s="22">
        <v>4.0607799220937508</v>
      </c>
      <c r="F153" s="66" t="s">
        <v>231</v>
      </c>
      <c r="G153" s="70"/>
      <c r="H153" s="67"/>
      <c r="I153" s="73"/>
      <c r="K153" s="56">
        <v>151</v>
      </c>
      <c r="L153" s="51">
        <v>4.0607799220937508</v>
      </c>
      <c r="M153" s="51">
        <v>3.8364131984020817</v>
      </c>
      <c r="N153" s="58">
        <v>0.2243667236916691</v>
      </c>
      <c r="O153" s="76">
        <f t="shared" si="2"/>
        <v>1</v>
      </c>
    </row>
    <row r="154" spans="1:15" x14ac:dyDescent="0.25">
      <c r="A154" s="20" t="s">
        <v>315</v>
      </c>
      <c r="B154" s="21" t="s">
        <v>6</v>
      </c>
      <c r="C154" s="21">
        <v>1</v>
      </c>
      <c r="D154" s="22">
        <v>3.9487725164073186</v>
      </c>
      <c r="F154" s="66" t="s">
        <v>231</v>
      </c>
      <c r="G154" s="70"/>
      <c r="H154" s="67"/>
      <c r="I154" s="73"/>
      <c r="K154" s="56">
        <v>152</v>
      </c>
      <c r="L154" s="51">
        <v>3.9487725164073186</v>
      </c>
      <c r="M154" s="51">
        <v>3.8364131984020817</v>
      </c>
      <c r="N154" s="58">
        <v>0.11235931800523691</v>
      </c>
      <c r="O154" s="76">
        <f t="shared" si="2"/>
        <v>1</v>
      </c>
    </row>
    <row r="155" spans="1:15" x14ac:dyDescent="0.25">
      <c r="A155" s="20" t="s">
        <v>315</v>
      </c>
      <c r="B155" s="21" t="s">
        <v>6</v>
      </c>
      <c r="C155" s="21">
        <v>1</v>
      </c>
      <c r="D155" s="22">
        <v>3.6612772639256117</v>
      </c>
      <c r="F155" s="66" t="s">
        <v>231</v>
      </c>
      <c r="G155" s="70"/>
      <c r="H155" s="67"/>
      <c r="I155" s="73"/>
      <c r="K155" s="56">
        <v>153</v>
      </c>
      <c r="L155" s="51">
        <v>3.6612772639256117</v>
      </c>
      <c r="M155" s="51">
        <v>3.8364131984020817</v>
      </c>
      <c r="N155" s="58">
        <v>-0.17513593447647002</v>
      </c>
      <c r="O155" s="76">
        <f t="shared" si="2"/>
        <v>1</v>
      </c>
    </row>
    <row r="156" spans="1:15" x14ac:dyDescent="0.25">
      <c r="A156" s="20" t="s">
        <v>315</v>
      </c>
      <c r="B156" s="21" t="s">
        <v>6</v>
      </c>
      <c r="C156" s="21">
        <v>1</v>
      </c>
      <c r="D156" s="22">
        <v>3.4695408932352096</v>
      </c>
      <c r="F156" s="66" t="s">
        <v>231</v>
      </c>
      <c r="G156" s="70"/>
      <c r="H156" s="67"/>
      <c r="I156" s="73"/>
      <c r="K156" s="56">
        <v>154</v>
      </c>
      <c r="L156" s="51">
        <v>3.4695408932352096</v>
      </c>
      <c r="M156" s="51">
        <v>3.8364131984020817</v>
      </c>
      <c r="N156" s="58">
        <v>-0.36687230516687208</v>
      </c>
      <c r="O156" s="76">
        <f t="shared" si="2"/>
        <v>1</v>
      </c>
    </row>
    <row r="157" spans="1:15" x14ac:dyDescent="0.25">
      <c r="A157" s="20" t="s">
        <v>316</v>
      </c>
      <c r="B157" s="21" t="s">
        <v>6</v>
      </c>
      <c r="C157" s="21">
        <v>1</v>
      </c>
      <c r="D157" s="22">
        <v>3.4560445715737376</v>
      </c>
      <c r="F157" s="66" t="s">
        <v>232</v>
      </c>
      <c r="G157" s="71">
        <v>3.8364131984020817</v>
      </c>
      <c r="H157" s="67" t="s">
        <v>235</v>
      </c>
      <c r="I157" s="73">
        <v>-0.38036862682834416</v>
      </c>
      <c r="K157" s="56">
        <v>155</v>
      </c>
      <c r="L157" s="51">
        <v>3.4560445715737376</v>
      </c>
      <c r="M157" s="51">
        <v>3.8364131984020817</v>
      </c>
      <c r="N157" s="58">
        <v>-0.38036862682834416</v>
      </c>
      <c r="O157" s="76">
        <f t="shared" si="2"/>
        <v>1</v>
      </c>
    </row>
    <row r="158" spans="1:15" x14ac:dyDescent="0.25">
      <c r="A158" s="20" t="s">
        <v>316</v>
      </c>
      <c r="B158" s="21" t="s">
        <v>6</v>
      </c>
      <c r="C158" s="21">
        <v>1</v>
      </c>
      <c r="D158" s="22">
        <v>3.2931328620723654</v>
      </c>
      <c r="F158" s="66" t="s">
        <v>232</v>
      </c>
      <c r="G158" s="71">
        <v>3.8364131984020817</v>
      </c>
      <c r="H158" s="67" t="s">
        <v>235</v>
      </c>
      <c r="I158" s="73">
        <v>-0.54328033632971628</v>
      </c>
      <c r="K158" s="56">
        <v>156</v>
      </c>
      <c r="L158" s="51">
        <v>3.2931328620723654</v>
      </c>
      <c r="M158" s="51">
        <v>3.8364131984020817</v>
      </c>
      <c r="N158" s="58">
        <v>-0.54328033632971628</v>
      </c>
      <c r="O158" s="76">
        <f t="shared" si="2"/>
        <v>1</v>
      </c>
    </row>
    <row r="159" spans="1:15" x14ac:dyDescent="0.25">
      <c r="A159" s="20" t="s">
        <v>315</v>
      </c>
      <c r="B159" s="21" t="s">
        <v>6</v>
      </c>
      <c r="C159" s="21">
        <v>2</v>
      </c>
      <c r="D159" s="22">
        <v>6.3861624481502641</v>
      </c>
      <c r="F159" s="66" t="s">
        <v>231</v>
      </c>
      <c r="G159" s="70"/>
      <c r="H159" s="67"/>
      <c r="I159" s="73"/>
      <c r="K159" s="56">
        <v>157</v>
      </c>
      <c r="L159" s="51">
        <v>6.3861624481502641</v>
      </c>
      <c r="M159" s="51">
        <v>5.6461578674765907</v>
      </c>
      <c r="N159" s="58">
        <v>0.74000458067367347</v>
      </c>
      <c r="O159" s="76">
        <f t="shared" si="2"/>
        <v>0</v>
      </c>
    </row>
    <row r="160" spans="1:15" x14ac:dyDescent="0.25">
      <c r="A160" s="20" t="s">
        <v>315</v>
      </c>
      <c r="B160" s="21" t="s">
        <v>6</v>
      </c>
      <c r="C160" s="21">
        <v>2</v>
      </c>
      <c r="D160" s="22">
        <v>6.2156818820794939</v>
      </c>
      <c r="F160" s="66" t="s">
        <v>231</v>
      </c>
      <c r="G160" s="70"/>
      <c r="H160" s="67"/>
      <c r="I160" s="73"/>
      <c r="K160" s="56">
        <v>158</v>
      </c>
      <c r="L160" s="51">
        <v>6.2156818820794939</v>
      </c>
      <c r="M160" s="51">
        <v>5.6461578674765907</v>
      </c>
      <c r="N160" s="58">
        <v>0.56952401460290325</v>
      </c>
      <c r="O160" s="76">
        <f t="shared" si="2"/>
        <v>0</v>
      </c>
    </row>
    <row r="161" spans="1:15" x14ac:dyDescent="0.25">
      <c r="A161" s="20" t="s">
        <v>315</v>
      </c>
      <c r="B161" s="21" t="s">
        <v>6</v>
      </c>
      <c r="C161" s="21">
        <v>2</v>
      </c>
      <c r="D161" s="22">
        <v>5.6451008077937868</v>
      </c>
      <c r="F161" s="66" t="s">
        <v>231</v>
      </c>
      <c r="G161" s="70"/>
      <c r="H161" s="67"/>
      <c r="I161" s="73"/>
      <c r="K161" s="56">
        <v>159</v>
      </c>
      <c r="L161" s="51">
        <v>5.6451008077937868</v>
      </c>
      <c r="M161" s="51">
        <v>5.6461578674765907</v>
      </c>
      <c r="N161" s="58">
        <v>-1.0570596828038958E-3</v>
      </c>
      <c r="O161" s="76">
        <f t="shared" si="2"/>
        <v>1</v>
      </c>
    </row>
    <row r="162" spans="1:15" x14ac:dyDescent="0.25">
      <c r="A162" s="20" t="s">
        <v>315</v>
      </c>
      <c r="B162" s="21" t="s">
        <v>6</v>
      </c>
      <c r="C162" s="21">
        <v>2</v>
      </c>
      <c r="D162" s="22">
        <v>5.2879838304413642</v>
      </c>
      <c r="F162" s="66" t="s">
        <v>231</v>
      </c>
      <c r="G162" s="70"/>
      <c r="H162" s="67"/>
      <c r="I162" s="73"/>
      <c r="K162" s="56">
        <v>160</v>
      </c>
      <c r="L162" s="51">
        <v>5.2879838304413642</v>
      </c>
      <c r="M162" s="51">
        <v>5.6461578674765907</v>
      </c>
      <c r="N162" s="58">
        <v>-0.35817403703522643</v>
      </c>
      <c r="O162" s="76">
        <f t="shared" si="2"/>
        <v>1</v>
      </c>
    </row>
    <row r="163" spans="1:15" x14ac:dyDescent="0.25">
      <c r="A163" s="20" t="s">
        <v>316</v>
      </c>
      <c r="B163" s="21" t="s">
        <v>6</v>
      </c>
      <c r="C163" s="21">
        <v>2</v>
      </c>
      <c r="D163" s="22">
        <v>5.0607799220937508</v>
      </c>
      <c r="F163" s="66" t="s">
        <v>232</v>
      </c>
      <c r="G163" s="71">
        <v>5.6461578674765907</v>
      </c>
      <c r="H163" s="67" t="s">
        <v>235</v>
      </c>
      <c r="I163" s="73">
        <v>-0.58537794538283983</v>
      </c>
      <c r="K163" s="56">
        <v>161</v>
      </c>
      <c r="L163" s="51">
        <v>5.0607799220937508</v>
      </c>
      <c r="M163" s="51">
        <v>5.6461578674765907</v>
      </c>
      <c r="N163" s="58">
        <v>-0.58537794538283983</v>
      </c>
      <c r="O163" s="76">
        <f t="shared" si="2"/>
        <v>1</v>
      </c>
    </row>
    <row r="164" spans="1:15" x14ac:dyDescent="0.25">
      <c r="A164" s="20" t="s">
        <v>316</v>
      </c>
      <c r="B164" s="21" t="s">
        <v>6</v>
      </c>
      <c r="C164" s="21">
        <v>2</v>
      </c>
      <c r="D164" s="22">
        <v>4.9401935287087273</v>
      </c>
      <c r="F164" s="66" t="s">
        <v>232</v>
      </c>
      <c r="G164" s="71">
        <v>5.6461578674765907</v>
      </c>
      <c r="H164" s="67" t="s">
        <v>235</v>
      </c>
      <c r="I164" s="73">
        <v>-0.70596433876786335</v>
      </c>
      <c r="K164" s="56">
        <v>162</v>
      </c>
      <c r="L164" s="51">
        <v>4.9401935287087273</v>
      </c>
      <c r="M164" s="51">
        <v>5.6461578674765907</v>
      </c>
      <c r="N164" s="58">
        <v>-0.70596433876786335</v>
      </c>
      <c r="O164" s="76">
        <f t="shared" si="2"/>
        <v>1</v>
      </c>
    </row>
    <row r="165" spans="1:15" x14ac:dyDescent="0.25">
      <c r="A165" s="20" t="s">
        <v>315</v>
      </c>
      <c r="B165" s="21" t="s">
        <v>6</v>
      </c>
      <c r="C165" s="21">
        <v>4</v>
      </c>
      <c r="D165" s="22">
        <v>6.7134994793782683</v>
      </c>
      <c r="F165" s="66" t="s">
        <v>231</v>
      </c>
      <c r="G165" s="70"/>
      <c r="H165" s="67"/>
      <c r="I165" s="73"/>
      <c r="K165" s="56">
        <v>163</v>
      </c>
      <c r="L165" s="51">
        <v>6.7134994793782683</v>
      </c>
      <c r="M165" s="51">
        <v>6.6490479805847222</v>
      </c>
      <c r="N165" s="58">
        <v>6.4451498793546058E-2</v>
      </c>
      <c r="O165" s="76">
        <f t="shared" si="2"/>
        <v>1</v>
      </c>
    </row>
    <row r="166" spans="1:15" x14ac:dyDescent="0.25">
      <c r="A166" s="20" t="s">
        <v>315</v>
      </c>
      <c r="B166" s="21" t="s">
        <v>6</v>
      </c>
      <c r="C166" s="21">
        <v>4</v>
      </c>
      <c r="D166" s="22">
        <v>6.6451008077937868</v>
      </c>
      <c r="F166" s="66" t="s">
        <v>231</v>
      </c>
      <c r="G166" s="70"/>
      <c r="H166" s="67"/>
      <c r="I166" s="73"/>
      <c r="K166" s="56">
        <v>164</v>
      </c>
      <c r="L166" s="51">
        <v>6.6451008077937868</v>
      </c>
      <c r="M166" s="51">
        <v>6.6490479805847222</v>
      </c>
      <c r="N166" s="58">
        <v>-3.9471727909354826E-3</v>
      </c>
      <c r="O166" s="76">
        <f t="shared" si="2"/>
        <v>1</v>
      </c>
    </row>
    <row r="167" spans="1:15" x14ac:dyDescent="0.25">
      <c r="A167" s="20" t="s">
        <v>315</v>
      </c>
      <c r="B167" s="21" t="s">
        <v>6</v>
      </c>
      <c r="C167" s="21">
        <v>4</v>
      </c>
      <c r="D167" s="22">
        <v>6.5422881389671659</v>
      </c>
      <c r="F167" s="66" t="s">
        <v>231</v>
      </c>
      <c r="G167" s="70"/>
      <c r="H167" s="67"/>
      <c r="I167" s="73"/>
      <c r="K167" s="56">
        <v>165</v>
      </c>
      <c r="L167" s="51">
        <v>6.5422881389671659</v>
      </c>
      <c r="M167" s="51">
        <v>6.6490479805847222</v>
      </c>
      <c r="N167" s="58">
        <v>-0.10675984161755636</v>
      </c>
      <c r="O167" s="76">
        <f t="shared" si="2"/>
        <v>1</v>
      </c>
    </row>
    <row r="168" spans="1:15" x14ac:dyDescent="0.25">
      <c r="A168" s="20" t="s">
        <v>315</v>
      </c>
      <c r="B168" s="21" t="s">
        <v>6</v>
      </c>
      <c r="C168" s="21">
        <v>4</v>
      </c>
      <c r="D168" s="22">
        <v>6.4972528447282896</v>
      </c>
      <c r="F168" s="66" t="s">
        <v>231</v>
      </c>
      <c r="G168" s="70"/>
      <c r="H168" s="67"/>
      <c r="I168" s="73"/>
      <c r="K168" s="56">
        <v>166</v>
      </c>
      <c r="L168" s="51">
        <v>6.4972528447282896</v>
      </c>
      <c r="M168" s="51">
        <v>6.6490479805847222</v>
      </c>
      <c r="N168" s="58">
        <v>-0.15179513585643267</v>
      </c>
      <c r="O168" s="76">
        <f t="shared" si="2"/>
        <v>1</v>
      </c>
    </row>
    <row r="169" spans="1:15" x14ac:dyDescent="0.25">
      <c r="A169" s="20" t="s">
        <v>316</v>
      </c>
      <c r="B169" s="21" t="s">
        <v>6</v>
      </c>
      <c r="C169" s="21">
        <v>4</v>
      </c>
      <c r="D169" s="22">
        <v>6.4264159976022963</v>
      </c>
      <c r="F169" s="66" t="s">
        <v>232</v>
      </c>
      <c r="G169" s="71">
        <v>6.6490479805847222</v>
      </c>
      <c r="H169" s="67" t="s">
        <v>235</v>
      </c>
      <c r="I169" s="73">
        <v>-0.22263198298242592</v>
      </c>
      <c r="K169" s="56">
        <v>167</v>
      </c>
      <c r="L169" s="51">
        <v>6.4264159976022963</v>
      </c>
      <c r="M169" s="51">
        <v>6.6490479805847222</v>
      </c>
      <c r="N169" s="58">
        <v>-0.22263198298242592</v>
      </c>
      <c r="O169" s="76">
        <f t="shared" si="2"/>
        <v>1</v>
      </c>
    </row>
    <row r="170" spans="1:15" x14ac:dyDescent="0.25">
      <c r="A170" s="20" t="s">
        <v>316</v>
      </c>
      <c r="B170" s="21" t="s">
        <v>6</v>
      </c>
      <c r="C170" s="21">
        <v>4</v>
      </c>
      <c r="D170" s="22">
        <v>6.090924176945582</v>
      </c>
      <c r="F170" s="66" t="s">
        <v>232</v>
      </c>
      <c r="G170" s="71">
        <v>6.6490479805847222</v>
      </c>
      <c r="H170" s="67" t="s">
        <v>235</v>
      </c>
      <c r="I170" s="73">
        <v>-0.55812380363914027</v>
      </c>
      <c r="K170" s="56">
        <v>168</v>
      </c>
      <c r="L170" s="51">
        <v>6.090924176945582</v>
      </c>
      <c r="M170" s="51">
        <v>6.6490479805847222</v>
      </c>
      <c r="N170" s="58">
        <v>-0.55812380363914027</v>
      </c>
      <c r="O170" s="76">
        <f t="shared" si="2"/>
        <v>1</v>
      </c>
    </row>
    <row r="171" spans="1:15" x14ac:dyDescent="0.25">
      <c r="A171" s="20" t="s">
        <v>315</v>
      </c>
      <c r="B171" s="21" t="s">
        <v>6</v>
      </c>
      <c r="C171" s="21">
        <v>6</v>
      </c>
      <c r="D171" s="22">
        <v>7.2156818820794939</v>
      </c>
      <c r="F171" s="66" t="s">
        <v>231</v>
      </c>
      <c r="G171" s="70"/>
      <c r="H171" s="67"/>
      <c r="I171" s="73"/>
      <c r="K171" s="56">
        <v>169</v>
      </c>
      <c r="L171" s="51">
        <v>7.2156818820794939</v>
      </c>
      <c r="M171" s="51">
        <v>6.8938007482841392</v>
      </c>
      <c r="N171" s="58">
        <v>0.32188113379535466</v>
      </c>
      <c r="O171" s="76">
        <f t="shared" si="2"/>
        <v>1</v>
      </c>
    </row>
    <row r="172" spans="1:15" x14ac:dyDescent="0.25">
      <c r="A172" s="20" t="s">
        <v>315</v>
      </c>
      <c r="B172" s="21" t="s">
        <v>6</v>
      </c>
      <c r="C172" s="21">
        <v>6</v>
      </c>
      <c r="D172" s="22">
        <v>7.0718864630251943</v>
      </c>
      <c r="F172" s="66" t="s">
        <v>231</v>
      </c>
      <c r="G172" s="70"/>
      <c r="H172" s="67"/>
      <c r="I172" s="73"/>
      <c r="K172" s="56">
        <v>170</v>
      </c>
      <c r="L172" s="51">
        <v>7.0718864630251943</v>
      </c>
      <c r="M172" s="51">
        <v>6.8938007482841392</v>
      </c>
      <c r="N172" s="58">
        <v>0.17808571474105506</v>
      </c>
      <c r="O172" s="76">
        <f t="shared" si="2"/>
        <v>1</v>
      </c>
    </row>
    <row r="173" spans="1:15" x14ac:dyDescent="0.25">
      <c r="A173" s="20" t="s">
        <v>315</v>
      </c>
      <c r="B173" s="21" t="s">
        <v>6</v>
      </c>
      <c r="C173" s="21">
        <v>6</v>
      </c>
      <c r="D173" s="22">
        <v>6.9890735503364363</v>
      </c>
      <c r="F173" s="66" t="s">
        <v>231</v>
      </c>
      <c r="G173" s="70"/>
      <c r="H173" s="67"/>
      <c r="I173" s="73"/>
      <c r="K173" s="56">
        <v>171</v>
      </c>
      <c r="L173" s="51">
        <v>6.9890735503364363</v>
      </c>
      <c r="M173" s="51">
        <v>6.8938007482841392</v>
      </c>
      <c r="N173" s="58">
        <v>9.5272802052297045E-2</v>
      </c>
      <c r="O173" s="76">
        <f t="shared" si="2"/>
        <v>1</v>
      </c>
    </row>
    <row r="174" spans="1:15" x14ac:dyDescent="0.25">
      <c r="A174" s="20" t="s">
        <v>315</v>
      </c>
      <c r="B174" s="21" t="s">
        <v>6</v>
      </c>
      <c r="C174" s="21">
        <v>6</v>
      </c>
      <c r="D174" s="22">
        <v>6.9709543871827995</v>
      </c>
      <c r="F174" s="66" t="s">
        <v>231</v>
      </c>
      <c r="G174" s="70"/>
      <c r="H174" s="67"/>
      <c r="I174" s="73"/>
      <c r="K174" s="56">
        <v>172</v>
      </c>
      <c r="L174" s="51">
        <v>6.9709543871827995</v>
      </c>
      <c r="M174" s="51">
        <v>6.8938007482841392</v>
      </c>
      <c r="N174" s="58">
        <v>7.7153638898660226E-2</v>
      </c>
      <c r="O174" s="76">
        <f t="shared" si="2"/>
        <v>1</v>
      </c>
    </row>
    <row r="175" spans="1:15" x14ac:dyDescent="0.25">
      <c r="A175" s="20" t="s">
        <v>316</v>
      </c>
      <c r="B175" s="21" t="s">
        <v>6</v>
      </c>
      <c r="C175" s="21">
        <v>6</v>
      </c>
      <c r="D175" s="22">
        <v>6.962157267903395</v>
      </c>
      <c r="F175" s="66" t="s">
        <v>232</v>
      </c>
      <c r="G175" s="71">
        <v>6.8938007482841392</v>
      </c>
      <c r="H175" s="67" t="s">
        <v>235</v>
      </c>
      <c r="I175" s="73">
        <v>6.8356519619255707E-2</v>
      </c>
      <c r="K175" s="56">
        <v>173</v>
      </c>
      <c r="L175" s="51">
        <v>6.962157267903395</v>
      </c>
      <c r="M175" s="51">
        <v>6.8938007482841392</v>
      </c>
      <c r="N175" s="58">
        <v>6.8356519619255707E-2</v>
      </c>
      <c r="O175" s="76">
        <f t="shared" si="2"/>
        <v>1</v>
      </c>
    </row>
    <row r="176" spans="1:15" x14ac:dyDescent="0.25">
      <c r="A176" s="20" t="s">
        <v>316</v>
      </c>
      <c r="B176" s="21" t="s">
        <v>6</v>
      </c>
      <c r="C176" s="21">
        <v>6</v>
      </c>
      <c r="D176" s="22">
        <v>6.7286960245111951</v>
      </c>
      <c r="F176" s="66" t="s">
        <v>232</v>
      </c>
      <c r="G176" s="71">
        <v>6.8938007482841392</v>
      </c>
      <c r="H176" s="67" t="s">
        <v>235</v>
      </c>
      <c r="I176" s="73">
        <v>-0.16510472377294416</v>
      </c>
      <c r="K176" s="56">
        <v>174</v>
      </c>
      <c r="L176" s="51">
        <v>6.7286960245111951</v>
      </c>
      <c r="M176" s="51">
        <v>6.8938007482841392</v>
      </c>
      <c r="N176" s="58">
        <v>-0.16510472377294416</v>
      </c>
      <c r="O176" s="76">
        <f t="shared" si="2"/>
        <v>1</v>
      </c>
    </row>
    <row r="177" spans="1:15" x14ac:dyDescent="0.25">
      <c r="A177" s="20" t="s">
        <v>315</v>
      </c>
      <c r="B177" s="21" t="s">
        <v>6</v>
      </c>
      <c r="C177" s="21">
        <v>8</v>
      </c>
      <c r="D177" s="22">
        <v>6.9709543871827995</v>
      </c>
      <c r="F177" s="66" t="s">
        <v>231</v>
      </c>
      <c r="G177" s="70"/>
      <c r="H177" s="67"/>
      <c r="I177" s="73"/>
      <c r="K177" s="56">
        <v>175</v>
      </c>
      <c r="L177" s="51">
        <v>6.9709543871827995</v>
      </c>
      <c r="M177" s="51">
        <v>6.9079099585911283</v>
      </c>
      <c r="N177" s="58">
        <v>6.3044428591671142E-2</v>
      </c>
      <c r="O177" s="76">
        <f t="shared" si="2"/>
        <v>1</v>
      </c>
    </row>
    <row r="178" spans="1:15" x14ac:dyDescent="0.25">
      <c r="A178" s="20" t="s">
        <v>315</v>
      </c>
      <c r="B178" s="21" t="s">
        <v>6</v>
      </c>
      <c r="C178" s="21">
        <v>8</v>
      </c>
      <c r="D178" s="22">
        <v>6.9709543871827995</v>
      </c>
      <c r="F178" s="66" t="s">
        <v>231</v>
      </c>
      <c r="G178" s="70"/>
      <c r="H178" s="67"/>
      <c r="I178" s="73"/>
      <c r="K178" s="56">
        <v>176</v>
      </c>
      <c r="L178" s="51">
        <v>6.9709543871827995</v>
      </c>
      <c r="M178" s="51">
        <v>6.9079099585911283</v>
      </c>
      <c r="N178" s="58">
        <v>6.3044428591671142E-2</v>
      </c>
      <c r="O178" s="76">
        <f t="shared" si="2"/>
        <v>1</v>
      </c>
    </row>
    <row r="179" spans="1:15" x14ac:dyDescent="0.25">
      <c r="A179" s="20" t="s">
        <v>315</v>
      </c>
      <c r="B179" s="21" t="s">
        <v>6</v>
      </c>
      <c r="C179" s="21">
        <v>8</v>
      </c>
      <c r="D179" s="22">
        <v>6.6751332855940619</v>
      </c>
      <c r="F179" s="66" t="s">
        <v>231</v>
      </c>
      <c r="G179" s="70"/>
      <c r="H179" s="67"/>
      <c r="I179" s="73"/>
      <c r="K179" s="56">
        <v>177</v>
      </c>
      <c r="L179" s="51">
        <v>6.6751332855940619</v>
      </c>
      <c r="M179" s="51">
        <v>6.9079099585911283</v>
      </c>
      <c r="N179" s="58">
        <v>-0.23277667299706639</v>
      </c>
      <c r="O179" s="76">
        <f t="shared" si="2"/>
        <v>1</v>
      </c>
    </row>
    <row r="180" spans="1:15" x14ac:dyDescent="0.25">
      <c r="A180" s="20" t="s">
        <v>315</v>
      </c>
      <c r="B180" s="21" t="s">
        <v>6</v>
      </c>
      <c r="C180" s="21">
        <v>8</v>
      </c>
      <c r="D180" s="22">
        <v>6.4972528447282896</v>
      </c>
      <c r="F180" s="66" t="s">
        <v>231</v>
      </c>
      <c r="G180" s="70"/>
      <c r="H180" s="67"/>
      <c r="I180" s="73"/>
      <c r="K180" s="56">
        <v>178</v>
      </c>
      <c r="L180" s="51">
        <v>6.4972528447282896</v>
      </c>
      <c r="M180" s="51">
        <v>6.9079099585911283</v>
      </c>
      <c r="N180" s="58">
        <v>-0.41065711386283876</v>
      </c>
      <c r="O180" s="76">
        <f t="shared" si="2"/>
        <v>1</v>
      </c>
    </row>
    <row r="181" spans="1:15" x14ac:dyDescent="0.25">
      <c r="A181" s="20" t="s">
        <v>316</v>
      </c>
      <c r="B181" s="21" t="s">
        <v>6</v>
      </c>
      <c r="C181" s="21">
        <v>8</v>
      </c>
      <c r="D181" s="22">
        <v>6.4972528447282896</v>
      </c>
      <c r="F181" s="66" t="s">
        <v>232</v>
      </c>
      <c r="G181" s="71">
        <v>6.9079099585911283</v>
      </c>
      <c r="H181" s="67" t="s">
        <v>235</v>
      </c>
      <c r="I181" s="73">
        <v>-0.41065711386283876</v>
      </c>
      <c r="K181" s="56">
        <v>179</v>
      </c>
      <c r="L181" s="51">
        <v>6.4972528447282896</v>
      </c>
      <c r="M181" s="51">
        <v>6.9079099585911283</v>
      </c>
      <c r="N181" s="58">
        <v>-0.41065711386283876</v>
      </c>
      <c r="O181" s="76">
        <f t="shared" si="2"/>
        <v>1</v>
      </c>
    </row>
    <row r="182" spans="1:15" x14ac:dyDescent="0.25">
      <c r="A182" s="20" t="s">
        <v>316</v>
      </c>
      <c r="B182" s="21" t="s">
        <v>6</v>
      </c>
      <c r="C182" s="21">
        <v>8</v>
      </c>
      <c r="D182" s="22">
        <v>6.4293986173447708</v>
      </c>
      <c r="F182" s="66" t="s">
        <v>232</v>
      </c>
      <c r="G182" s="71">
        <v>6.9079099585911283</v>
      </c>
      <c r="H182" s="67" t="s">
        <v>235</v>
      </c>
      <c r="I182" s="73">
        <v>-0.47851134124635752</v>
      </c>
      <c r="K182" s="56">
        <v>180</v>
      </c>
      <c r="L182" s="51">
        <v>6.4293986173447708</v>
      </c>
      <c r="M182" s="51">
        <v>6.9079099585911283</v>
      </c>
      <c r="N182" s="58">
        <v>-0.47851134124635752</v>
      </c>
      <c r="O182" s="76">
        <f t="shared" si="2"/>
        <v>1</v>
      </c>
    </row>
    <row r="183" spans="1:15" x14ac:dyDescent="0.25">
      <c r="A183" s="20" t="s">
        <v>315</v>
      </c>
      <c r="B183" s="21" t="s">
        <v>7</v>
      </c>
      <c r="C183" s="21">
        <v>0</v>
      </c>
      <c r="D183" s="22">
        <v>2.3138292046514777</v>
      </c>
      <c r="F183" s="66" t="s">
        <v>231</v>
      </c>
      <c r="G183" s="70"/>
      <c r="H183" s="67"/>
      <c r="I183" s="73"/>
      <c r="K183" s="56">
        <v>181</v>
      </c>
      <c r="L183" s="51">
        <v>2.3138292046514777</v>
      </c>
      <c r="M183" s="51">
        <v>2.1232381420271071</v>
      </c>
      <c r="N183" s="58">
        <v>0.19059106262437053</v>
      </c>
      <c r="O183" s="76">
        <f t="shared" si="2"/>
        <v>1</v>
      </c>
    </row>
    <row r="184" spans="1:15" x14ac:dyDescent="0.25">
      <c r="A184" s="20" t="s">
        <v>315</v>
      </c>
      <c r="B184" s="21" t="s">
        <v>7</v>
      </c>
      <c r="C184" s="21">
        <v>0</v>
      </c>
      <c r="D184" s="22">
        <v>2.0016144850650992</v>
      </c>
      <c r="F184" s="66" t="s">
        <v>231</v>
      </c>
      <c r="G184" s="70"/>
      <c r="H184" s="67"/>
      <c r="I184" s="73"/>
      <c r="K184" s="56">
        <v>182</v>
      </c>
      <c r="L184" s="51">
        <v>2.0016144850650992</v>
      </c>
      <c r="M184" s="51">
        <v>2.1232381420271071</v>
      </c>
      <c r="N184" s="58">
        <v>-0.12162365696200794</v>
      </c>
      <c r="O184" s="76">
        <f t="shared" si="2"/>
        <v>1</v>
      </c>
    </row>
    <row r="185" spans="1:15" x14ac:dyDescent="0.25">
      <c r="A185" s="20" t="s">
        <v>315</v>
      </c>
      <c r="B185" s="21" t="s">
        <v>7</v>
      </c>
      <c r="C185" s="21">
        <v>0</v>
      </c>
      <c r="D185" s="22">
        <v>1.8951928534003275</v>
      </c>
      <c r="F185" s="66" t="s">
        <v>231</v>
      </c>
      <c r="G185" s="70"/>
      <c r="H185" s="67"/>
      <c r="I185" s="73"/>
      <c r="K185" s="56">
        <v>183</v>
      </c>
      <c r="L185" s="51">
        <v>1.8951928534003275</v>
      </c>
      <c r="M185" s="51">
        <v>2.1232381420271071</v>
      </c>
      <c r="N185" s="58">
        <v>-0.22804528862677964</v>
      </c>
      <c r="O185" s="76">
        <f t="shared" si="2"/>
        <v>1</v>
      </c>
    </row>
    <row r="186" spans="1:15" x14ac:dyDescent="0.25">
      <c r="A186" s="20" t="s">
        <v>315</v>
      </c>
      <c r="B186" s="21" t="s">
        <v>7</v>
      </c>
      <c r="C186" s="21">
        <v>0</v>
      </c>
      <c r="D186" s="22">
        <v>1.8951928534003275</v>
      </c>
      <c r="F186" s="66" t="s">
        <v>231</v>
      </c>
      <c r="G186" s="70"/>
      <c r="H186" s="67"/>
      <c r="I186" s="73"/>
      <c r="K186" s="56">
        <v>184</v>
      </c>
      <c r="L186" s="51">
        <v>1.8951928534003275</v>
      </c>
      <c r="M186" s="51">
        <v>2.1232381420271071</v>
      </c>
      <c r="N186" s="58">
        <v>-0.22804528862677964</v>
      </c>
      <c r="O186" s="76">
        <f t="shared" si="2"/>
        <v>1</v>
      </c>
    </row>
    <row r="187" spans="1:15" x14ac:dyDescent="0.25">
      <c r="A187" s="20" t="s">
        <v>316</v>
      </c>
      <c r="B187" s="21" t="s">
        <v>7</v>
      </c>
      <c r="C187" s="21">
        <v>0</v>
      </c>
      <c r="D187" s="22">
        <v>1.7390535838506569</v>
      </c>
      <c r="F187" s="66" t="s">
        <v>232</v>
      </c>
      <c r="G187" s="71">
        <v>2.1232381420271071</v>
      </c>
      <c r="H187" s="67" t="s">
        <v>235</v>
      </c>
      <c r="I187" s="73">
        <v>-0.38418455817645025</v>
      </c>
      <c r="K187" s="56">
        <v>185</v>
      </c>
      <c r="L187" s="51">
        <v>1.7390535838506569</v>
      </c>
      <c r="M187" s="51">
        <v>2.1232381420271071</v>
      </c>
      <c r="N187" s="58">
        <v>-0.38418455817645025</v>
      </c>
      <c r="O187" s="76">
        <f t="shared" si="2"/>
        <v>1</v>
      </c>
    </row>
    <row r="188" spans="1:15" x14ac:dyDescent="0.25">
      <c r="A188" s="20" t="s">
        <v>316</v>
      </c>
      <c r="B188" s="21" t="s">
        <v>7</v>
      </c>
      <c r="C188" s="21">
        <v>0</v>
      </c>
      <c r="D188" s="22">
        <v>1.2156818820794937</v>
      </c>
      <c r="F188" s="66" t="s">
        <v>232</v>
      </c>
      <c r="G188" s="71">
        <v>2.1232381420271071</v>
      </c>
      <c r="H188" s="67" t="s">
        <v>236</v>
      </c>
      <c r="I188" s="73">
        <v>-0.90755625994761346</v>
      </c>
      <c r="K188" s="56">
        <v>186</v>
      </c>
      <c r="L188" s="51">
        <v>1.2156818820794937</v>
      </c>
      <c r="M188" s="51">
        <v>2.1232381420271071</v>
      </c>
      <c r="N188" s="58">
        <v>-0.90755625994761346</v>
      </c>
      <c r="O188" s="76">
        <f t="shared" si="2"/>
        <v>1</v>
      </c>
    </row>
    <row r="189" spans="1:15" x14ac:dyDescent="0.25">
      <c r="A189" s="20" t="s">
        <v>315</v>
      </c>
      <c r="B189" s="21" t="s">
        <v>7</v>
      </c>
      <c r="C189" s="21">
        <v>1</v>
      </c>
      <c r="D189" s="22">
        <v>3.9070762143792019</v>
      </c>
      <c r="F189" s="66" t="s">
        <v>231</v>
      </c>
      <c r="G189" s="70"/>
      <c r="H189" s="67"/>
      <c r="I189" s="73"/>
      <c r="K189" s="56">
        <v>187</v>
      </c>
      <c r="L189" s="51">
        <v>3.9070762143792019</v>
      </c>
      <c r="M189" s="51">
        <v>3.8244743708072892</v>
      </c>
      <c r="N189" s="58">
        <v>8.2601843571912692E-2</v>
      </c>
      <c r="O189" s="76">
        <f t="shared" si="2"/>
        <v>1</v>
      </c>
    </row>
    <row r="190" spans="1:15" x14ac:dyDescent="0.25">
      <c r="A190" s="20" t="s">
        <v>315</v>
      </c>
      <c r="B190" s="21" t="s">
        <v>7</v>
      </c>
      <c r="C190" s="21">
        <v>1</v>
      </c>
      <c r="D190" s="22">
        <v>3.9070762143792019</v>
      </c>
      <c r="F190" s="66" t="s">
        <v>231</v>
      </c>
      <c r="G190" s="70"/>
      <c r="H190" s="67"/>
      <c r="I190" s="73"/>
      <c r="K190" s="56">
        <v>188</v>
      </c>
      <c r="L190" s="51">
        <v>3.9070762143792019</v>
      </c>
      <c r="M190" s="51">
        <v>3.8244743708072892</v>
      </c>
      <c r="N190" s="58">
        <v>8.2601843571912692E-2</v>
      </c>
      <c r="O190" s="76">
        <f t="shared" si="2"/>
        <v>1</v>
      </c>
    </row>
    <row r="191" spans="1:15" x14ac:dyDescent="0.25">
      <c r="A191" s="20" t="s">
        <v>315</v>
      </c>
      <c r="B191" s="21" t="s">
        <v>7</v>
      </c>
      <c r="C191" s="21">
        <v>1</v>
      </c>
      <c r="D191" s="22">
        <v>3.8422484416258711</v>
      </c>
      <c r="F191" s="66" t="s">
        <v>231</v>
      </c>
      <c r="G191" s="70"/>
      <c r="H191" s="67"/>
      <c r="I191" s="73"/>
      <c r="K191" s="56">
        <v>189</v>
      </c>
      <c r="L191" s="51">
        <v>3.8422484416258711</v>
      </c>
      <c r="M191" s="51">
        <v>3.8244743708072892</v>
      </c>
      <c r="N191" s="58">
        <v>1.7774070818581844E-2</v>
      </c>
      <c r="O191" s="76">
        <f t="shared" si="2"/>
        <v>1</v>
      </c>
    </row>
    <row r="192" spans="1:15" x14ac:dyDescent="0.25">
      <c r="A192" s="20" t="s">
        <v>315</v>
      </c>
      <c r="B192" s="21" t="s">
        <v>7</v>
      </c>
      <c r="C192" s="21">
        <v>1</v>
      </c>
      <c r="D192" s="22">
        <v>3.7948631281271186</v>
      </c>
      <c r="F192" s="66" t="s">
        <v>231</v>
      </c>
      <c r="G192" s="70"/>
      <c r="H192" s="67"/>
      <c r="I192" s="73"/>
      <c r="K192" s="56">
        <v>190</v>
      </c>
      <c r="L192" s="51">
        <v>3.7948631281271186</v>
      </c>
      <c r="M192" s="51">
        <v>3.8244743708072892</v>
      </c>
      <c r="N192" s="58">
        <v>-2.961124268017068E-2</v>
      </c>
      <c r="O192" s="76">
        <f t="shared" si="2"/>
        <v>1</v>
      </c>
    </row>
    <row r="193" spans="1:18" x14ac:dyDescent="0.25">
      <c r="A193" s="20" t="s">
        <v>316</v>
      </c>
      <c r="B193" s="21" t="s">
        <v>7</v>
      </c>
      <c r="C193" s="21">
        <v>1</v>
      </c>
      <c r="D193" s="22">
        <v>3.5688930484476962</v>
      </c>
      <c r="F193" s="66" t="s">
        <v>232</v>
      </c>
      <c r="G193" s="71">
        <v>3.8244743708072892</v>
      </c>
      <c r="H193" s="67" t="s">
        <v>235</v>
      </c>
      <c r="I193" s="73">
        <v>-0.25558132235959308</v>
      </c>
      <c r="K193" s="56">
        <v>191</v>
      </c>
      <c r="L193" s="51">
        <v>3.5688930484476962</v>
      </c>
      <c r="M193" s="51">
        <v>3.8244743708072892</v>
      </c>
      <c r="N193" s="58">
        <v>-0.25558132235959308</v>
      </c>
      <c r="O193" s="76">
        <f t="shared" si="2"/>
        <v>1</v>
      </c>
    </row>
    <row r="194" spans="1:18" ht="15.75" thickBot="1" x14ac:dyDescent="0.3">
      <c r="A194" s="20" t="s">
        <v>316</v>
      </c>
      <c r="B194" s="21" t="s">
        <v>7</v>
      </c>
      <c r="C194" s="21">
        <v>1</v>
      </c>
      <c r="D194" s="22">
        <v>3.4369603168809468</v>
      </c>
      <c r="F194" s="66" t="s">
        <v>232</v>
      </c>
      <c r="G194" s="71">
        <v>3.8244743708072892</v>
      </c>
      <c r="H194" s="67" t="s">
        <v>235</v>
      </c>
      <c r="I194" s="73">
        <v>-0.38751405392634242</v>
      </c>
      <c r="K194" s="57">
        <v>192</v>
      </c>
      <c r="L194" s="52">
        <v>3.4369603168809468</v>
      </c>
      <c r="M194" s="52">
        <v>3.8244743708072892</v>
      </c>
      <c r="N194" s="59">
        <v>-0.38751405392634242</v>
      </c>
      <c r="O194" s="76">
        <f t="shared" si="2"/>
        <v>1</v>
      </c>
      <c r="R194" s="83">
        <f>35/36</f>
        <v>0.97222222222222221</v>
      </c>
    </row>
    <row r="195" spans="1:18" x14ac:dyDescent="0.25">
      <c r="A195" s="20" t="s">
        <v>315</v>
      </c>
      <c r="B195" s="21" t="s">
        <v>7</v>
      </c>
      <c r="C195" s="21">
        <v>2</v>
      </c>
      <c r="D195" s="22">
        <v>6.5379011768134125</v>
      </c>
      <c r="F195" s="66" t="s">
        <v>231</v>
      </c>
      <c r="G195" s="70"/>
      <c r="H195" s="67"/>
      <c r="I195" s="73"/>
      <c r="K195" s="56">
        <v>193</v>
      </c>
      <c r="L195" s="51">
        <v>6.5379011768134125</v>
      </c>
      <c r="M195" s="51">
        <v>5.646437414024942</v>
      </c>
      <c r="N195" s="58">
        <v>0.8914637627884705</v>
      </c>
      <c r="O195" s="76">
        <f t="shared" ref="O195:O258" si="3">IF(N195&lt;-1,0,IF(N195&gt;0.5,0,1))</f>
        <v>0</v>
      </c>
    </row>
    <row r="196" spans="1:18" x14ac:dyDescent="0.25">
      <c r="A196" s="20" t="s">
        <v>315</v>
      </c>
      <c r="B196" s="21" t="s">
        <v>7</v>
      </c>
      <c r="C196" s="21">
        <v>2</v>
      </c>
      <c r="D196" s="22">
        <v>5.8165045638435284</v>
      </c>
      <c r="F196" s="66" t="s">
        <v>231</v>
      </c>
      <c r="G196" s="70"/>
      <c r="H196" s="67"/>
      <c r="I196" s="73"/>
      <c r="K196" s="56">
        <v>194</v>
      </c>
      <c r="L196" s="51">
        <v>5.8165045638435284</v>
      </c>
      <c r="M196" s="51">
        <v>5.646437414024942</v>
      </c>
      <c r="N196" s="58">
        <v>0.17006714981858639</v>
      </c>
      <c r="O196" s="76">
        <f t="shared" si="3"/>
        <v>1</v>
      </c>
    </row>
    <row r="197" spans="1:18" x14ac:dyDescent="0.25">
      <c r="A197" s="20" t="s">
        <v>315</v>
      </c>
      <c r="B197" s="21" t="s">
        <v>7</v>
      </c>
      <c r="C197" s="21">
        <v>2</v>
      </c>
      <c r="D197" s="22">
        <v>5.1540624062142912</v>
      </c>
      <c r="F197" s="66" t="s">
        <v>231</v>
      </c>
      <c r="G197" s="70"/>
      <c r="H197" s="67"/>
      <c r="I197" s="73"/>
      <c r="K197" s="56">
        <v>195</v>
      </c>
      <c r="L197" s="51">
        <v>5.1540624062142912</v>
      </c>
      <c r="M197" s="51">
        <v>5.646437414024942</v>
      </c>
      <c r="N197" s="58">
        <v>-0.4923750078106508</v>
      </c>
      <c r="O197" s="76">
        <f t="shared" si="3"/>
        <v>1</v>
      </c>
    </row>
    <row r="198" spans="1:18" x14ac:dyDescent="0.25">
      <c r="A198" s="20" t="s">
        <v>315</v>
      </c>
      <c r="B198" s="21" t="s">
        <v>7</v>
      </c>
      <c r="C198" s="21">
        <v>2</v>
      </c>
      <c r="D198" s="22">
        <v>5.1374688326093736</v>
      </c>
      <c r="F198" s="66" t="s">
        <v>231</v>
      </c>
      <c r="G198" s="70"/>
      <c r="H198" s="67"/>
      <c r="I198" s="73"/>
      <c r="K198" s="56">
        <v>196</v>
      </c>
      <c r="L198" s="51">
        <v>5.1374688326093736</v>
      </c>
      <c r="M198" s="51">
        <v>5.646437414024942</v>
      </c>
      <c r="N198" s="58">
        <v>-0.50896858141556844</v>
      </c>
      <c r="O198" s="76">
        <f t="shared" si="3"/>
        <v>1</v>
      </c>
    </row>
    <row r="199" spans="1:18" x14ac:dyDescent="0.25">
      <c r="A199" s="20" t="s">
        <v>316</v>
      </c>
      <c r="B199" s="21" t="s">
        <v>7</v>
      </c>
      <c r="C199" s="21">
        <v>2</v>
      </c>
      <c r="D199" s="22">
        <v>5.0607799220937508</v>
      </c>
      <c r="F199" s="66" t="s">
        <v>232</v>
      </c>
      <c r="G199" s="71">
        <v>5.646437414024942</v>
      </c>
      <c r="H199" s="67" t="s">
        <v>235</v>
      </c>
      <c r="I199" s="73">
        <v>-0.58565749193119121</v>
      </c>
      <c r="K199" s="56">
        <v>197</v>
      </c>
      <c r="L199" s="51">
        <v>5.0607799220937508</v>
      </c>
      <c r="M199" s="51">
        <v>5.646437414024942</v>
      </c>
      <c r="N199" s="58">
        <v>-0.58565749193119121</v>
      </c>
      <c r="O199" s="76">
        <f t="shared" si="3"/>
        <v>1</v>
      </c>
    </row>
    <row r="200" spans="1:18" x14ac:dyDescent="0.25">
      <c r="A200" s="20" t="s">
        <v>316</v>
      </c>
      <c r="B200" s="21" t="s">
        <v>7</v>
      </c>
      <c r="C200" s="21">
        <v>2</v>
      </c>
      <c r="D200" s="22">
        <v>4.8502480966637647</v>
      </c>
      <c r="F200" s="66" t="s">
        <v>232</v>
      </c>
      <c r="G200" s="71">
        <v>5.646437414024942</v>
      </c>
      <c r="H200" s="67" t="s">
        <v>235</v>
      </c>
      <c r="I200" s="73">
        <v>-0.79618931736117737</v>
      </c>
      <c r="K200" s="56">
        <v>198</v>
      </c>
      <c r="L200" s="51">
        <v>4.8502480966637647</v>
      </c>
      <c r="M200" s="51">
        <v>5.646437414024942</v>
      </c>
      <c r="N200" s="58">
        <v>-0.79618931736117737</v>
      </c>
      <c r="O200" s="76">
        <f t="shared" si="3"/>
        <v>1</v>
      </c>
    </row>
    <row r="201" spans="1:18" x14ac:dyDescent="0.25">
      <c r="A201" s="20" t="s">
        <v>315</v>
      </c>
      <c r="B201" s="21" t="s">
        <v>7</v>
      </c>
      <c r="C201" s="21">
        <v>4</v>
      </c>
      <c r="D201" s="22">
        <v>6.7324689102791444</v>
      </c>
      <c r="F201" s="66" t="s">
        <v>231</v>
      </c>
      <c r="G201" s="70"/>
      <c r="H201" s="67"/>
      <c r="I201" s="73"/>
      <c r="K201" s="56">
        <v>199</v>
      </c>
      <c r="L201" s="51">
        <v>6.7324689102791444</v>
      </c>
      <c r="M201" s="51">
        <v>6.6936997665021742</v>
      </c>
      <c r="N201" s="58">
        <v>3.8769143776970161E-2</v>
      </c>
      <c r="O201" s="76">
        <f t="shared" si="3"/>
        <v>1</v>
      </c>
    </row>
    <row r="202" spans="1:18" x14ac:dyDescent="0.25">
      <c r="A202" s="20" t="s">
        <v>315</v>
      </c>
      <c r="B202" s="21" t="s">
        <v>7</v>
      </c>
      <c r="C202" s="21">
        <v>4</v>
      </c>
      <c r="D202" s="22">
        <v>6.686853525149302</v>
      </c>
      <c r="F202" s="66" t="s">
        <v>231</v>
      </c>
      <c r="G202" s="70"/>
      <c r="H202" s="67"/>
      <c r="I202" s="73"/>
      <c r="K202" s="56">
        <v>200</v>
      </c>
      <c r="L202" s="51">
        <v>6.686853525149302</v>
      </c>
      <c r="M202" s="51">
        <v>6.6936997665021742</v>
      </c>
      <c r="N202" s="58">
        <v>-6.8462413528722621E-3</v>
      </c>
      <c r="O202" s="76">
        <f t="shared" si="3"/>
        <v>1</v>
      </c>
    </row>
    <row r="203" spans="1:18" x14ac:dyDescent="0.25">
      <c r="A203" s="20" t="s">
        <v>315</v>
      </c>
      <c r="B203" s="21" t="s">
        <v>7</v>
      </c>
      <c r="C203" s="21">
        <v>4</v>
      </c>
      <c r="D203" s="22">
        <v>6.686853525149302</v>
      </c>
      <c r="F203" s="66" t="s">
        <v>231</v>
      </c>
      <c r="G203" s="70"/>
      <c r="H203" s="67"/>
      <c r="I203" s="73"/>
      <c r="K203" s="56">
        <v>201</v>
      </c>
      <c r="L203" s="51">
        <v>6.686853525149302</v>
      </c>
      <c r="M203" s="51">
        <v>6.6936997665021742</v>
      </c>
      <c r="N203" s="58">
        <v>-6.8462413528722621E-3</v>
      </c>
      <c r="O203" s="76">
        <f t="shared" si="3"/>
        <v>1</v>
      </c>
    </row>
    <row r="204" spans="1:18" x14ac:dyDescent="0.25">
      <c r="A204" s="20" t="s">
        <v>315</v>
      </c>
      <c r="B204" s="21" t="s">
        <v>7</v>
      </c>
      <c r="C204" s="21">
        <v>4</v>
      </c>
      <c r="D204" s="22">
        <v>6.6451008077937868</v>
      </c>
      <c r="F204" s="66" t="s">
        <v>231</v>
      </c>
      <c r="G204" s="70"/>
      <c r="H204" s="67"/>
      <c r="I204" s="73"/>
      <c r="K204" s="56">
        <v>202</v>
      </c>
      <c r="L204" s="51">
        <v>6.6451008077937868</v>
      </c>
      <c r="M204" s="51">
        <v>6.6936997665021742</v>
      </c>
      <c r="N204" s="58">
        <v>-4.8598958708387485E-2</v>
      </c>
      <c r="O204" s="76">
        <f t="shared" si="3"/>
        <v>1</v>
      </c>
    </row>
    <row r="205" spans="1:18" x14ac:dyDescent="0.25">
      <c r="A205" s="20" t="s">
        <v>316</v>
      </c>
      <c r="B205" s="21" t="s">
        <v>7</v>
      </c>
      <c r="C205" s="21">
        <v>4</v>
      </c>
      <c r="D205" s="22">
        <v>6.5590000167106401</v>
      </c>
      <c r="F205" s="66" t="s">
        <v>232</v>
      </c>
      <c r="G205" s="71">
        <v>6.6936997665021742</v>
      </c>
      <c r="H205" s="67" t="s">
        <v>235</v>
      </c>
      <c r="I205" s="73">
        <v>-0.1346997497915341</v>
      </c>
      <c r="K205" s="56">
        <v>203</v>
      </c>
      <c r="L205" s="51">
        <v>6.5590000167106401</v>
      </c>
      <c r="M205" s="51">
        <v>6.6936997665021742</v>
      </c>
      <c r="N205" s="58">
        <v>-0.1346997497915341</v>
      </c>
      <c r="O205" s="76">
        <f t="shared" si="3"/>
        <v>1</v>
      </c>
    </row>
    <row r="206" spans="1:18" x14ac:dyDescent="0.25">
      <c r="A206" s="20" t="s">
        <v>316</v>
      </c>
      <c r="B206" s="21" t="s">
        <v>7</v>
      </c>
      <c r="C206" s="21">
        <v>4</v>
      </c>
      <c r="D206" s="22">
        <v>6.4695408932352096</v>
      </c>
      <c r="F206" s="66" t="s">
        <v>232</v>
      </c>
      <c r="G206" s="71">
        <v>6.6936997665021742</v>
      </c>
      <c r="H206" s="67" t="s">
        <v>235</v>
      </c>
      <c r="I206" s="73">
        <v>-0.2241588732669646</v>
      </c>
      <c r="K206" s="56">
        <v>204</v>
      </c>
      <c r="L206" s="51">
        <v>6.4695408932352096</v>
      </c>
      <c r="M206" s="51">
        <v>6.6936997665021742</v>
      </c>
      <c r="N206" s="58">
        <v>-0.2241588732669646</v>
      </c>
      <c r="O206" s="76">
        <f t="shared" si="3"/>
        <v>1</v>
      </c>
    </row>
    <row r="207" spans="1:18" x14ac:dyDescent="0.25">
      <c r="A207" s="20" t="s">
        <v>315</v>
      </c>
      <c r="B207" s="21" t="s">
        <v>7</v>
      </c>
      <c r="C207" s="21">
        <v>6</v>
      </c>
      <c r="D207" s="22">
        <v>7.0718864630251943</v>
      </c>
      <c r="F207" s="66" t="s">
        <v>231</v>
      </c>
      <c r="G207" s="70"/>
      <c r="H207" s="67"/>
      <c r="I207" s="73"/>
      <c r="K207" s="56">
        <v>205</v>
      </c>
      <c r="L207" s="51">
        <v>7.0718864630251943</v>
      </c>
      <c r="M207" s="51">
        <v>6.8980126167377183</v>
      </c>
      <c r="N207" s="58">
        <v>0.17387384628747604</v>
      </c>
      <c r="O207" s="76">
        <f t="shared" si="3"/>
        <v>1</v>
      </c>
    </row>
    <row r="208" spans="1:18" x14ac:dyDescent="0.25">
      <c r="A208" s="20" t="s">
        <v>315</v>
      </c>
      <c r="B208" s="21" t="s">
        <v>7</v>
      </c>
      <c r="C208" s="21">
        <v>6</v>
      </c>
      <c r="D208" s="22">
        <v>6.9359354538789226</v>
      </c>
      <c r="F208" s="66" t="s">
        <v>231</v>
      </c>
      <c r="G208" s="70"/>
      <c r="H208" s="67"/>
      <c r="I208" s="73"/>
      <c r="K208" s="56">
        <v>206</v>
      </c>
      <c r="L208" s="51">
        <v>6.9359354538789226</v>
      </c>
      <c r="M208" s="51">
        <v>6.8980126167377183</v>
      </c>
      <c r="N208" s="58">
        <v>3.7922837141204369E-2</v>
      </c>
      <c r="O208" s="76">
        <f t="shared" si="3"/>
        <v>1</v>
      </c>
    </row>
    <row r="209" spans="1:15" x14ac:dyDescent="0.25">
      <c r="A209" s="20" t="s">
        <v>315</v>
      </c>
      <c r="B209" s="21" t="s">
        <v>7</v>
      </c>
      <c r="C209" s="21">
        <v>6</v>
      </c>
      <c r="D209" s="22">
        <v>6.8571538479300758</v>
      </c>
      <c r="F209" s="66" t="s">
        <v>231</v>
      </c>
      <c r="G209" s="70"/>
      <c r="H209" s="67"/>
      <c r="I209" s="73"/>
      <c r="K209" s="56">
        <v>207</v>
      </c>
      <c r="L209" s="51">
        <v>6.8571538479300758</v>
      </c>
      <c r="M209" s="51">
        <v>6.8980126167377183</v>
      </c>
      <c r="N209" s="58">
        <v>-4.0858768807642498E-2</v>
      </c>
      <c r="O209" s="76">
        <f t="shared" si="3"/>
        <v>1</v>
      </c>
    </row>
    <row r="210" spans="1:15" x14ac:dyDescent="0.25">
      <c r="A210" s="20" t="s">
        <v>315</v>
      </c>
      <c r="B210" s="21" t="s">
        <v>7</v>
      </c>
      <c r="C210" s="21">
        <v>6</v>
      </c>
      <c r="D210" s="22">
        <v>6.7286960245111951</v>
      </c>
      <c r="F210" s="66" t="s">
        <v>231</v>
      </c>
      <c r="G210" s="70"/>
      <c r="H210" s="67"/>
      <c r="I210" s="73"/>
      <c r="K210" s="56">
        <v>208</v>
      </c>
      <c r="L210" s="51">
        <v>6.7286960245111951</v>
      </c>
      <c r="M210" s="51">
        <v>6.8980126167377183</v>
      </c>
      <c r="N210" s="58">
        <v>-0.16931659222652318</v>
      </c>
      <c r="O210" s="76">
        <f t="shared" si="3"/>
        <v>1</v>
      </c>
    </row>
    <row r="211" spans="1:15" x14ac:dyDescent="0.25">
      <c r="A211" s="20" t="s">
        <v>316</v>
      </c>
      <c r="B211" s="21" t="s">
        <v>7</v>
      </c>
      <c r="C211" s="21">
        <v>6</v>
      </c>
      <c r="D211" s="22">
        <v>6.6451008077937868</v>
      </c>
      <c r="F211" s="66" t="s">
        <v>232</v>
      </c>
      <c r="G211" s="71">
        <v>6.8980126167377183</v>
      </c>
      <c r="H211" s="67" t="s">
        <v>235</v>
      </c>
      <c r="I211" s="73">
        <v>-0.2529118089439315</v>
      </c>
      <c r="K211" s="56">
        <v>209</v>
      </c>
      <c r="L211" s="51">
        <v>6.6451008077937868</v>
      </c>
      <c r="M211" s="51">
        <v>6.8980126167377183</v>
      </c>
      <c r="N211" s="58">
        <v>-0.2529118089439315</v>
      </c>
      <c r="O211" s="76">
        <f t="shared" si="3"/>
        <v>1</v>
      </c>
    </row>
    <row r="212" spans="1:15" x14ac:dyDescent="0.25">
      <c r="A212" s="20" t="s">
        <v>316</v>
      </c>
      <c r="B212" s="21" t="s">
        <v>7</v>
      </c>
      <c r="C212" s="21">
        <v>6</v>
      </c>
      <c r="D212" s="22">
        <v>6.6451008077937868</v>
      </c>
      <c r="F212" s="66" t="s">
        <v>232</v>
      </c>
      <c r="G212" s="71">
        <v>6.8980126167377183</v>
      </c>
      <c r="H212" s="67" t="s">
        <v>235</v>
      </c>
      <c r="I212" s="73">
        <v>-0.2529118089439315</v>
      </c>
      <c r="K212" s="56">
        <v>210</v>
      </c>
      <c r="L212" s="51">
        <v>6.6451008077937868</v>
      </c>
      <c r="M212" s="51">
        <v>6.8980126167377183</v>
      </c>
      <c r="N212" s="58">
        <v>-0.2529118089439315</v>
      </c>
      <c r="O212" s="76">
        <f t="shared" si="3"/>
        <v>1</v>
      </c>
    </row>
    <row r="213" spans="1:15" x14ac:dyDescent="0.25">
      <c r="A213" s="20" t="s">
        <v>315</v>
      </c>
      <c r="B213" s="21" t="s">
        <v>7</v>
      </c>
      <c r="C213" s="21">
        <v>8</v>
      </c>
      <c r="D213" s="22">
        <v>7.2966651902615309</v>
      </c>
      <c r="F213" s="66" t="s">
        <v>231</v>
      </c>
      <c r="G213" s="70"/>
      <c r="H213" s="67"/>
      <c r="I213" s="73"/>
      <c r="K213" s="56">
        <v>211</v>
      </c>
      <c r="L213" s="51">
        <v>7.2966651902615309</v>
      </c>
      <c r="M213" s="51">
        <v>6.9080525947761178</v>
      </c>
      <c r="N213" s="58">
        <v>0.38861259548541316</v>
      </c>
      <c r="O213" s="76">
        <f t="shared" si="3"/>
        <v>1</v>
      </c>
    </row>
    <row r="214" spans="1:15" x14ac:dyDescent="0.25">
      <c r="A214" s="20" t="s">
        <v>315</v>
      </c>
      <c r="B214" s="21" t="s">
        <v>7</v>
      </c>
      <c r="C214" s="21">
        <v>8</v>
      </c>
      <c r="D214" s="22">
        <v>7.2002090764515669</v>
      </c>
      <c r="F214" s="66" t="s">
        <v>231</v>
      </c>
      <c r="G214" s="70"/>
      <c r="H214" s="67"/>
      <c r="I214" s="73"/>
      <c r="K214" s="56">
        <v>212</v>
      </c>
      <c r="L214" s="51">
        <v>7.2002090764515669</v>
      </c>
      <c r="M214" s="51">
        <v>6.9080525947761178</v>
      </c>
      <c r="N214" s="58">
        <v>0.29215648167544916</v>
      </c>
      <c r="O214" s="76">
        <f t="shared" si="3"/>
        <v>1</v>
      </c>
    </row>
    <row r="215" spans="1:15" x14ac:dyDescent="0.25">
      <c r="A215" s="20" t="s">
        <v>315</v>
      </c>
      <c r="B215" s="21" t="s">
        <v>7</v>
      </c>
      <c r="C215" s="21">
        <v>8</v>
      </c>
      <c r="D215" s="22">
        <v>7.0718864630251943</v>
      </c>
      <c r="F215" s="66" t="s">
        <v>231</v>
      </c>
      <c r="G215" s="70"/>
      <c r="H215" s="67"/>
      <c r="I215" s="73"/>
      <c r="K215" s="56">
        <v>213</v>
      </c>
      <c r="L215" s="51">
        <v>7.0718864630251943</v>
      </c>
      <c r="M215" s="51">
        <v>6.9080525947761178</v>
      </c>
      <c r="N215" s="58">
        <v>0.16383386824907653</v>
      </c>
      <c r="O215" s="76">
        <f t="shared" si="3"/>
        <v>1</v>
      </c>
    </row>
    <row r="216" spans="1:15" x14ac:dyDescent="0.25">
      <c r="A216" s="20" t="s">
        <v>315</v>
      </c>
      <c r="B216" s="21" t="s">
        <v>7</v>
      </c>
      <c r="C216" s="21">
        <v>8</v>
      </c>
      <c r="D216" s="22">
        <v>7.0357307577535551</v>
      </c>
      <c r="F216" s="66" t="s">
        <v>231</v>
      </c>
      <c r="G216" s="70"/>
      <c r="H216" s="67"/>
      <c r="I216" s="73"/>
      <c r="K216" s="56">
        <v>214</v>
      </c>
      <c r="L216" s="51">
        <v>7.0357307577535551</v>
      </c>
      <c r="M216" s="51">
        <v>6.9080525947761178</v>
      </c>
      <c r="N216" s="58">
        <v>0.12767816297743728</v>
      </c>
      <c r="O216" s="76">
        <f t="shared" si="3"/>
        <v>1</v>
      </c>
    </row>
    <row r="217" spans="1:15" x14ac:dyDescent="0.25">
      <c r="A217" s="20" t="s">
        <v>316</v>
      </c>
      <c r="B217" s="21" t="s">
        <v>7</v>
      </c>
      <c r="C217" s="21">
        <v>8</v>
      </c>
      <c r="D217" s="22">
        <v>6.9709543871827995</v>
      </c>
      <c r="F217" s="66" t="s">
        <v>232</v>
      </c>
      <c r="G217" s="71">
        <v>6.9080525947761178</v>
      </c>
      <c r="H217" s="67" t="s">
        <v>235</v>
      </c>
      <c r="I217" s="73">
        <v>6.29017924066817E-2</v>
      </c>
      <c r="K217" s="56">
        <v>215</v>
      </c>
      <c r="L217" s="51">
        <v>6.9709543871827995</v>
      </c>
      <c r="M217" s="51">
        <v>6.9080525947761178</v>
      </c>
      <c r="N217" s="58">
        <v>6.29017924066817E-2</v>
      </c>
      <c r="O217" s="76">
        <f t="shared" si="3"/>
        <v>1</v>
      </c>
    </row>
    <row r="218" spans="1:15" x14ac:dyDescent="0.25">
      <c r="A218" s="20" t="s">
        <v>316</v>
      </c>
      <c r="B218" s="21" t="s">
        <v>7</v>
      </c>
      <c r="C218" s="21">
        <v>8</v>
      </c>
      <c r="D218" s="22">
        <v>6.7945678905004669</v>
      </c>
      <c r="F218" s="66" t="s">
        <v>232</v>
      </c>
      <c r="G218" s="71">
        <v>6.9080525947761178</v>
      </c>
      <c r="H218" s="67" t="s">
        <v>235</v>
      </c>
      <c r="I218" s="73">
        <v>-0.11348470427565083</v>
      </c>
      <c r="K218" s="56">
        <v>216</v>
      </c>
      <c r="L218" s="51">
        <v>6.7945678905004669</v>
      </c>
      <c r="M218" s="51">
        <v>6.9080525947761178</v>
      </c>
      <c r="N218" s="58">
        <v>-0.11348470427565083</v>
      </c>
      <c r="O218" s="76">
        <f t="shared" si="3"/>
        <v>1</v>
      </c>
    </row>
    <row r="219" spans="1:15" x14ac:dyDescent="0.25">
      <c r="A219" s="20" t="s">
        <v>315</v>
      </c>
      <c r="B219" s="21" t="s">
        <v>8</v>
      </c>
      <c r="C219" s="21">
        <v>0</v>
      </c>
      <c r="D219" s="22">
        <v>2.4938331324631373</v>
      </c>
      <c r="F219" s="66" t="s">
        <v>231</v>
      </c>
      <c r="G219" s="70"/>
      <c r="H219" s="67"/>
      <c r="I219" s="73"/>
      <c r="K219" s="56">
        <v>217</v>
      </c>
      <c r="L219" s="51">
        <v>2.4938331324631373</v>
      </c>
      <c r="M219" s="51">
        <v>1.9876773223259381</v>
      </c>
      <c r="N219" s="58">
        <v>0.50615581013719924</v>
      </c>
      <c r="O219" s="76">
        <f t="shared" si="3"/>
        <v>0</v>
      </c>
    </row>
    <row r="220" spans="1:15" x14ac:dyDescent="0.25">
      <c r="A220" s="20" t="s">
        <v>315</v>
      </c>
      <c r="B220" s="21" t="s">
        <v>8</v>
      </c>
      <c r="C220" s="21">
        <v>0</v>
      </c>
      <c r="D220" s="22">
        <v>1.9455554614046136</v>
      </c>
      <c r="F220" s="66" t="s">
        <v>231</v>
      </c>
      <c r="G220" s="70"/>
      <c r="H220" s="67"/>
      <c r="I220" s="73"/>
      <c r="K220" s="56">
        <v>218</v>
      </c>
      <c r="L220" s="51">
        <v>1.9455554614046136</v>
      </c>
      <c r="M220" s="51">
        <v>1.9876773223259381</v>
      </c>
      <c r="N220" s="58">
        <v>-4.2121860921324528E-2</v>
      </c>
      <c r="O220" s="76">
        <f t="shared" si="3"/>
        <v>1</v>
      </c>
    </row>
    <row r="221" spans="1:15" x14ac:dyDescent="0.25">
      <c r="A221" s="20" t="s">
        <v>315</v>
      </c>
      <c r="B221" s="21" t="s">
        <v>8</v>
      </c>
      <c r="C221" s="21">
        <v>0</v>
      </c>
      <c r="D221" s="22">
        <v>1.8433181346311467</v>
      </c>
      <c r="F221" s="66" t="s">
        <v>231</v>
      </c>
      <c r="G221" s="70"/>
      <c r="H221" s="67"/>
      <c r="I221" s="73"/>
      <c r="K221" s="56">
        <v>219</v>
      </c>
      <c r="L221" s="51">
        <v>1.8433181346311467</v>
      </c>
      <c r="M221" s="51">
        <v>1.9876773223259381</v>
      </c>
      <c r="N221" s="58">
        <v>-0.14435918769479139</v>
      </c>
      <c r="O221" s="76">
        <f t="shared" si="3"/>
        <v>1</v>
      </c>
    </row>
    <row r="222" spans="1:15" x14ac:dyDescent="0.25">
      <c r="A222" s="20" t="s">
        <v>315</v>
      </c>
      <c r="B222" s="21" t="s">
        <v>8</v>
      </c>
      <c r="C222" s="21">
        <v>0</v>
      </c>
      <c r="D222" s="22">
        <v>1.6928031367991561</v>
      </c>
      <c r="F222" s="66" t="s">
        <v>231</v>
      </c>
      <c r="G222" s="70"/>
      <c r="H222" s="67"/>
      <c r="I222" s="73"/>
      <c r="K222" s="56">
        <v>220</v>
      </c>
      <c r="L222" s="51">
        <v>1.6928031367991561</v>
      </c>
      <c r="M222" s="51">
        <v>1.9876773223259381</v>
      </c>
      <c r="N222" s="58">
        <v>-0.29487418552678202</v>
      </c>
      <c r="O222" s="76">
        <f t="shared" si="3"/>
        <v>1</v>
      </c>
    </row>
    <row r="223" spans="1:15" x14ac:dyDescent="0.25">
      <c r="A223" s="20" t="s">
        <v>316</v>
      </c>
      <c r="B223" s="21" t="s">
        <v>8</v>
      </c>
      <c r="C223" s="21">
        <v>0</v>
      </c>
      <c r="D223" s="22">
        <v>1.6928031367991561</v>
      </c>
      <c r="F223" s="66" t="s">
        <v>232</v>
      </c>
      <c r="G223" s="71">
        <v>1.9876773223259381</v>
      </c>
      <c r="H223" s="67" t="s">
        <v>235</v>
      </c>
      <c r="I223" s="73">
        <v>-0.29487418552678202</v>
      </c>
      <c r="K223" s="56">
        <v>221</v>
      </c>
      <c r="L223" s="51">
        <v>1.6928031367991561</v>
      </c>
      <c r="M223" s="51">
        <v>1.9876773223259381</v>
      </c>
      <c r="N223" s="58">
        <v>-0.29487418552678202</v>
      </c>
      <c r="O223" s="76">
        <f t="shared" si="3"/>
        <v>1</v>
      </c>
    </row>
    <row r="224" spans="1:15" x14ac:dyDescent="0.25">
      <c r="A224" s="20" t="s">
        <v>315</v>
      </c>
      <c r="B224" s="21" t="s">
        <v>8</v>
      </c>
      <c r="C224" s="21">
        <v>1</v>
      </c>
      <c r="D224" s="22">
        <v>3.9070762143792019</v>
      </c>
      <c r="F224" s="66" t="s">
        <v>231</v>
      </c>
      <c r="G224" s="70"/>
      <c r="H224" s="67"/>
      <c r="I224" s="73"/>
      <c r="K224" s="56">
        <v>222</v>
      </c>
      <c r="L224" s="51">
        <v>3.9070762143792019</v>
      </c>
      <c r="M224" s="51">
        <v>3.5144703831440767</v>
      </c>
      <c r="N224" s="58">
        <v>0.39260583123512527</v>
      </c>
      <c r="O224" s="76">
        <f t="shared" si="3"/>
        <v>1</v>
      </c>
    </row>
    <row r="225" spans="1:21" x14ac:dyDescent="0.25">
      <c r="A225" s="20" t="s">
        <v>315</v>
      </c>
      <c r="B225" s="21" t="s">
        <v>8</v>
      </c>
      <c r="C225" s="21">
        <v>1</v>
      </c>
      <c r="D225" s="22">
        <v>3.5172048342343003</v>
      </c>
      <c r="F225" s="66" t="s">
        <v>231</v>
      </c>
      <c r="G225" s="70"/>
      <c r="H225" s="67"/>
      <c r="I225" s="73"/>
      <c r="K225" s="56">
        <v>223</v>
      </c>
      <c r="L225" s="51">
        <v>3.5172048342343003</v>
      </c>
      <c r="M225" s="51">
        <v>3.5144703831440767</v>
      </c>
      <c r="N225" s="58">
        <v>2.734451090223633E-3</v>
      </c>
      <c r="O225" s="76">
        <f t="shared" si="3"/>
        <v>1</v>
      </c>
    </row>
    <row r="226" spans="1:21" x14ac:dyDescent="0.25">
      <c r="A226" s="20" t="s">
        <v>315</v>
      </c>
      <c r="B226" s="21" t="s">
        <v>8</v>
      </c>
      <c r="C226" s="21">
        <v>1</v>
      </c>
      <c r="D226" s="22">
        <v>3.5172048342343003</v>
      </c>
      <c r="F226" s="66" t="s">
        <v>231</v>
      </c>
      <c r="G226" s="70"/>
      <c r="H226" s="67"/>
      <c r="I226" s="73"/>
      <c r="K226" s="56">
        <v>224</v>
      </c>
      <c r="L226" s="51">
        <v>3.5172048342343003</v>
      </c>
      <c r="M226" s="51">
        <v>3.5144703831440767</v>
      </c>
      <c r="N226" s="58">
        <v>2.734451090223633E-3</v>
      </c>
      <c r="O226" s="76">
        <f t="shared" si="3"/>
        <v>1</v>
      </c>
    </row>
    <row r="227" spans="1:21" x14ac:dyDescent="0.25">
      <c r="A227" s="20" t="s">
        <v>315</v>
      </c>
      <c r="B227" s="21" t="s">
        <v>8</v>
      </c>
      <c r="C227" s="21">
        <v>1</v>
      </c>
      <c r="D227" s="22">
        <v>3.4560445715737376</v>
      </c>
      <c r="F227" s="66" t="s">
        <v>231</v>
      </c>
      <c r="G227" s="70"/>
      <c r="H227" s="67"/>
      <c r="I227" s="73"/>
      <c r="K227" s="56">
        <v>225</v>
      </c>
      <c r="L227" s="51">
        <v>3.4560445715737376</v>
      </c>
      <c r="M227" s="51">
        <v>3.5144703831440767</v>
      </c>
      <c r="N227" s="58">
        <v>-5.8425811570339103E-2</v>
      </c>
      <c r="O227" s="76">
        <f t="shared" si="3"/>
        <v>1</v>
      </c>
    </row>
    <row r="228" spans="1:21" x14ac:dyDescent="0.25">
      <c r="A228" s="20" t="s">
        <v>316</v>
      </c>
      <c r="B228" s="21" t="s">
        <v>8</v>
      </c>
      <c r="C228" s="21">
        <v>1</v>
      </c>
      <c r="D228" s="22">
        <v>3.4560445715737376</v>
      </c>
      <c r="F228" s="66" t="s">
        <v>232</v>
      </c>
      <c r="G228" s="71">
        <v>3.5144703831440767</v>
      </c>
      <c r="H228" s="67" t="s">
        <v>235</v>
      </c>
      <c r="I228" s="73">
        <v>-5.8425811570339103E-2</v>
      </c>
      <c r="K228" s="56">
        <v>226</v>
      </c>
      <c r="L228" s="51">
        <v>3.4560445715737376</v>
      </c>
      <c r="M228" s="51">
        <v>3.5144703831440767</v>
      </c>
      <c r="N228" s="58">
        <v>-5.8425811570339103E-2</v>
      </c>
      <c r="O228" s="76">
        <f t="shared" si="3"/>
        <v>1</v>
      </c>
    </row>
    <row r="229" spans="1:21" x14ac:dyDescent="0.25">
      <c r="A229" s="20" t="s">
        <v>315</v>
      </c>
      <c r="B229" s="21" t="s">
        <v>8</v>
      </c>
      <c r="C229" s="21">
        <v>2</v>
      </c>
      <c r="D229" s="22">
        <v>5.686853525149302</v>
      </c>
      <c r="F229" s="66" t="s">
        <v>231</v>
      </c>
      <c r="G229" s="70"/>
      <c r="H229" s="67"/>
      <c r="I229" s="73"/>
      <c r="K229" s="56">
        <v>227</v>
      </c>
      <c r="L229" s="51">
        <v>5.686853525149302</v>
      </c>
      <c r="M229" s="51">
        <v>5.4453953311380001</v>
      </c>
      <c r="N229" s="58">
        <v>0.24145819401130186</v>
      </c>
      <c r="O229" s="76">
        <f t="shared" si="3"/>
        <v>1</v>
      </c>
    </row>
    <row r="230" spans="1:21" x14ac:dyDescent="0.25">
      <c r="A230" s="20" t="s">
        <v>315</v>
      </c>
      <c r="B230" s="21" t="s">
        <v>8</v>
      </c>
      <c r="C230" s="21">
        <v>2</v>
      </c>
      <c r="D230" s="22">
        <v>5.4972528447282896</v>
      </c>
      <c r="F230" s="66" t="s">
        <v>231</v>
      </c>
      <c r="G230" s="70"/>
      <c r="H230" s="67"/>
      <c r="I230" s="73"/>
      <c r="K230" s="56">
        <v>228</v>
      </c>
      <c r="L230" s="51">
        <v>5.4972528447282896</v>
      </c>
      <c r="M230" s="51">
        <v>5.4453953311380001</v>
      </c>
      <c r="N230" s="58">
        <v>5.185751359028945E-2</v>
      </c>
      <c r="O230" s="76">
        <f t="shared" si="3"/>
        <v>1</v>
      </c>
    </row>
    <row r="231" spans="1:21" x14ac:dyDescent="0.25">
      <c r="A231" s="20" t="s">
        <v>315</v>
      </c>
      <c r="B231" s="21" t="s">
        <v>8</v>
      </c>
      <c r="C231" s="21">
        <v>2</v>
      </c>
      <c r="D231" s="22">
        <v>5.1481480245791076</v>
      </c>
      <c r="F231" s="66" t="s">
        <v>231</v>
      </c>
      <c r="G231" s="70"/>
      <c r="H231" s="67"/>
      <c r="I231" s="73"/>
      <c r="K231" s="56">
        <v>229</v>
      </c>
      <c r="L231" s="51">
        <v>5.1481480245791076</v>
      </c>
      <c r="M231" s="51">
        <v>5.4453953311380001</v>
      </c>
      <c r="N231" s="58">
        <v>-0.29724730655889253</v>
      </c>
      <c r="O231" s="76">
        <f t="shared" si="3"/>
        <v>1</v>
      </c>
    </row>
    <row r="232" spans="1:21" x14ac:dyDescent="0.25">
      <c r="A232" s="20" t="s">
        <v>315</v>
      </c>
      <c r="B232" s="21" t="s">
        <v>8</v>
      </c>
      <c r="C232" s="21">
        <v>2</v>
      </c>
      <c r="D232" s="22">
        <v>4.9070762143792024</v>
      </c>
      <c r="F232" s="66" t="s">
        <v>231</v>
      </c>
      <c r="G232" s="70"/>
      <c r="H232" s="67"/>
      <c r="I232" s="73"/>
      <c r="K232" s="56">
        <v>230</v>
      </c>
      <c r="L232" s="51">
        <v>4.9070762143792024</v>
      </c>
      <c r="M232" s="51">
        <v>5.4453953311380001</v>
      </c>
      <c r="N232" s="58">
        <v>-0.53831911675879773</v>
      </c>
      <c r="O232" s="76">
        <f t="shared" si="3"/>
        <v>1</v>
      </c>
    </row>
    <row r="233" spans="1:21" x14ac:dyDescent="0.25">
      <c r="A233" s="20" t="s">
        <v>316</v>
      </c>
      <c r="B233" s="21" t="s">
        <v>8</v>
      </c>
      <c r="C233" s="21">
        <v>2</v>
      </c>
      <c r="D233" s="22">
        <v>4.8571538479300758</v>
      </c>
      <c r="F233" s="66" t="s">
        <v>232</v>
      </c>
      <c r="G233" s="71">
        <v>5.4453953311380001</v>
      </c>
      <c r="H233" s="67" t="s">
        <v>235</v>
      </c>
      <c r="I233" s="73">
        <v>-0.58824148320792435</v>
      </c>
      <c r="K233" s="56">
        <v>231</v>
      </c>
      <c r="L233" s="51">
        <v>4.8571538479300758</v>
      </c>
      <c r="M233" s="51">
        <v>5.4453953311380001</v>
      </c>
      <c r="N233" s="58">
        <v>-0.58824148320792435</v>
      </c>
      <c r="O233" s="76">
        <f t="shared" si="3"/>
        <v>1</v>
      </c>
    </row>
    <row r="234" spans="1:21" x14ac:dyDescent="0.25">
      <c r="A234" s="20" t="s">
        <v>315</v>
      </c>
      <c r="B234" s="21" t="s">
        <v>8</v>
      </c>
      <c r="C234" s="21">
        <v>4</v>
      </c>
      <c r="D234" s="22">
        <v>6.6451008077937868</v>
      </c>
      <c r="F234" s="66" t="s">
        <v>231</v>
      </c>
      <c r="G234" s="70"/>
      <c r="H234" s="67"/>
      <c r="I234" s="73"/>
      <c r="K234" s="56">
        <v>232</v>
      </c>
      <c r="L234" s="51">
        <v>6.6451008077937868</v>
      </c>
      <c r="M234" s="51">
        <v>6.4882160269633413</v>
      </c>
      <c r="N234" s="58">
        <v>0.15688478083044544</v>
      </c>
      <c r="O234" s="76">
        <f t="shared" si="3"/>
        <v>1</v>
      </c>
    </row>
    <row r="235" spans="1:21" x14ac:dyDescent="0.25">
      <c r="A235" s="20" t="s">
        <v>315</v>
      </c>
      <c r="B235" s="21" t="s">
        <v>8</v>
      </c>
      <c r="C235" s="21">
        <v>4</v>
      </c>
      <c r="D235" s="22">
        <v>6.5330934021073546</v>
      </c>
      <c r="F235" s="66" t="s">
        <v>231</v>
      </c>
      <c r="G235" s="70"/>
      <c r="H235" s="67"/>
      <c r="I235" s="73"/>
      <c r="K235" s="56">
        <v>233</v>
      </c>
      <c r="L235" s="51">
        <v>6.5330934021073546</v>
      </c>
      <c r="M235" s="51">
        <v>6.4882160269633413</v>
      </c>
      <c r="N235" s="58">
        <v>4.4877375144013243E-2</v>
      </c>
      <c r="O235" s="76">
        <f t="shared" si="3"/>
        <v>1</v>
      </c>
    </row>
    <row r="236" spans="1:21" x14ac:dyDescent="0.25">
      <c r="A236" s="20" t="s">
        <v>315</v>
      </c>
      <c r="B236" s="21" t="s">
        <v>8</v>
      </c>
      <c r="C236" s="21">
        <v>4</v>
      </c>
      <c r="D236" s="22">
        <v>6.4264159976022963</v>
      </c>
      <c r="F236" s="66" t="s">
        <v>231</v>
      </c>
      <c r="G236" s="70"/>
      <c r="H236" s="67"/>
      <c r="I236" s="73"/>
      <c r="K236" s="56">
        <v>234</v>
      </c>
      <c r="L236" s="51">
        <v>6.4264159976022963</v>
      </c>
      <c r="M236" s="51">
        <v>6.4882160269633413</v>
      </c>
      <c r="N236" s="58">
        <v>-6.1800029361045006E-2</v>
      </c>
      <c r="O236" s="76">
        <f t="shared" si="3"/>
        <v>1</v>
      </c>
      <c r="U236" s="83">
        <f>28/30</f>
        <v>0.93333333333333335</v>
      </c>
    </row>
    <row r="237" spans="1:21" x14ac:dyDescent="0.25">
      <c r="A237" s="20" t="s">
        <v>315</v>
      </c>
      <c r="B237" s="21" t="s">
        <v>8</v>
      </c>
      <c r="C237" s="21">
        <v>4</v>
      </c>
      <c r="D237" s="22">
        <v>6.4144399320395316</v>
      </c>
      <c r="F237" s="66" t="s">
        <v>231</v>
      </c>
      <c r="G237" s="70"/>
      <c r="H237" s="67"/>
      <c r="I237" s="73"/>
      <c r="K237" s="56">
        <v>235</v>
      </c>
      <c r="L237" s="51">
        <v>6.4144399320395316</v>
      </c>
      <c r="M237" s="51">
        <v>6.4882160269633413</v>
      </c>
      <c r="N237" s="58">
        <v>-7.3776094923809765E-2</v>
      </c>
      <c r="O237" s="76">
        <f t="shared" si="3"/>
        <v>1</v>
      </c>
    </row>
    <row r="238" spans="1:21" x14ac:dyDescent="0.25">
      <c r="A238" s="20" t="s">
        <v>316</v>
      </c>
      <c r="B238" s="21" t="s">
        <v>8</v>
      </c>
      <c r="C238" s="21">
        <v>4</v>
      </c>
      <c r="D238" s="22">
        <v>5.7317513118959091</v>
      </c>
      <c r="F238" s="66" t="s">
        <v>232</v>
      </c>
      <c r="G238" s="71">
        <v>6.4882160269633413</v>
      </c>
      <c r="H238" s="67" t="s">
        <v>235</v>
      </c>
      <c r="I238" s="73">
        <v>-0.75646471506743218</v>
      </c>
      <c r="K238" s="56">
        <v>236</v>
      </c>
      <c r="L238" s="51">
        <v>5.7317513118959091</v>
      </c>
      <c r="M238" s="51">
        <v>6.4882160269633413</v>
      </c>
      <c r="N238" s="58">
        <v>-0.75646471506743218</v>
      </c>
      <c r="O238" s="76">
        <f t="shared" si="3"/>
        <v>1</v>
      </c>
    </row>
    <row r="239" spans="1:21" x14ac:dyDescent="0.25">
      <c r="A239" s="20" t="s">
        <v>315</v>
      </c>
      <c r="B239" s="21" t="s">
        <v>8</v>
      </c>
      <c r="C239" s="21">
        <v>6</v>
      </c>
      <c r="D239" s="22">
        <v>7.2156818820794939</v>
      </c>
      <c r="F239" s="66" t="s">
        <v>231</v>
      </c>
      <c r="G239" s="70"/>
      <c r="H239" s="67"/>
      <c r="I239" s="73"/>
      <c r="K239" s="56">
        <v>237</v>
      </c>
      <c r="L239" s="51">
        <v>7.2156818820794939</v>
      </c>
      <c r="M239" s="51">
        <v>6.8562461441371445</v>
      </c>
      <c r="N239" s="58">
        <v>0.3594357379423494</v>
      </c>
      <c r="O239" s="76">
        <f t="shared" si="3"/>
        <v>1</v>
      </c>
    </row>
    <row r="240" spans="1:21" x14ac:dyDescent="0.25">
      <c r="A240" s="20" t="s">
        <v>315</v>
      </c>
      <c r="B240" s="21" t="s">
        <v>8</v>
      </c>
      <c r="C240" s="21">
        <v>6</v>
      </c>
      <c r="D240" s="22">
        <v>6.9890735503364363</v>
      </c>
      <c r="F240" s="66" t="s">
        <v>231</v>
      </c>
      <c r="G240" s="70"/>
      <c r="H240" s="67"/>
      <c r="I240" s="73"/>
      <c r="K240" s="56">
        <v>238</v>
      </c>
      <c r="L240" s="51">
        <v>6.9890735503364363</v>
      </c>
      <c r="M240" s="51">
        <v>6.8562461441371445</v>
      </c>
      <c r="N240" s="58">
        <v>0.13282740619929179</v>
      </c>
      <c r="O240" s="76">
        <f t="shared" si="3"/>
        <v>1</v>
      </c>
    </row>
    <row r="241" spans="1:15" x14ac:dyDescent="0.25">
      <c r="A241" s="20" t="s">
        <v>315</v>
      </c>
      <c r="B241" s="21" t="s">
        <v>8</v>
      </c>
      <c r="C241" s="21">
        <v>6</v>
      </c>
      <c r="D241" s="22">
        <v>6.6451008077937868</v>
      </c>
      <c r="F241" s="66" t="s">
        <v>231</v>
      </c>
      <c r="G241" s="70"/>
      <c r="H241" s="67"/>
      <c r="I241" s="73"/>
      <c r="K241" s="56">
        <v>239</v>
      </c>
      <c r="L241" s="51">
        <v>6.6451008077937868</v>
      </c>
      <c r="M241" s="51">
        <v>6.8562461441371445</v>
      </c>
      <c r="N241" s="58">
        <v>-0.21114533634335775</v>
      </c>
      <c r="O241" s="76">
        <f t="shared" si="3"/>
        <v>1</v>
      </c>
    </row>
    <row r="242" spans="1:15" x14ac:dyDescent="0.25">
      <c r="A242" s="20" t="s">
        <v>315</v>
      </c>
      <c r="B242" s="21" t="s">
        <v>8</v>
      </c>
      <c r="C242" s="21">
        <v>6</v>
      </c>
      <c r="D242" s="22">
        <v>6.5330934021073546</v>
      </c>
      <c r="F242" s="66" t="s">
        <v>231</v>
      </c>
      <c r="G242" s="70"/>
      <c r="H242" s="67"/>
      <c r="I242" s="73"/>
      <c r="K242" s="56">
        <v>240</v>
      </c>
      <c r="L242" s="51">
        <v>6.5330934021073546</v>
      </c>
      <c r="M242" s="51">
        <v>6.8562461441371445</v>
      </c>
      <c r="N242" s="58">
        <v>-0.32315274202978994</v>
      </c>
      <c r="O242" s="76">
        <f t="shared" si="3"/>
        <v>1</v>
      </c>
    </row>
    <row r="243" spans="1:15" x14ac:dyDescent="0.25">
      <c r="A243" s="20" t="s">
        <v>316</v>
      </c>
      <c r="B243" s="21" t="s">
        <v>8</v>
      </c>
      <c r="C243" s="21">
        <v>6</v>
      </c>
      <c r="D243" s="22">
        <v>5.7598441948232413</v>
      </c>
      <c r="F243" s="66" t="s">
        <v>232</v>
      </c>
      <c r="G243" s="71">
        <v>6.8562461441371445</v>
      </c>
      <c r="H243" s="67" t="s">
        <v>235</v>
      </c>
      <c r="I243" s="73">
        <v>-1.0964019493139032</v>
      </c>
      <c r="K243" s="56">
        <v>241</v>
      </c>
      <c r="L243" s="51">
        <v>5.7598441948232413</v>
      </c>
      <c r="M243" s="51">
        <v>6.8562461441371445</v>
      </c>
      <c r="N243" s="58">
        <v>-1.0964019493139032</v>
      </c>
      <c r="O243" s="76">
        <f t="shared" si="3"/>
        <v>0</v>
      </c>
    </row>
    <row r="244" spans="1:15" x14ac:dyDescent="0.25">
      <c r="A244" s="20" t="s">
        <v>315</v>
      </c>
      <c r="B244" s="21" t="s">
        <v>8</v>
      </c>
      <c r="C244" s="21">
        <v>8</v>
      </c>
      <c r="D244" s="22">
        <v>7.2156818820794939</v>
      </c>
      <c r="F244" s="66" t="s">
        <v>231</v>
      </c>
      <c r="G244" s="70"/>
      <c r="H244" s="67"/>
      <c r="I244" s="73"/>
      <c r="K244" s="56">
        <v>242</v>
      </c>
      <c r="L244" s="51">
        <v>7.2156818820794939</v>
      </c>
      <c r="M244" s="51">
        <v>6.9065241651388094</v>
      </c>
      <c r="N244" s="58">
        <v>0.3091577169406845</v>
      </c>
      <c r="O244" s="76">
        <f t="shared" si="3"/>
        <v>1</v>
      </c>
    </row>
    <row r="245" spans="1:15" x14ac:dyDescent="0.25">
      <c r="A245" s="20" t="s">
        <v>315</v>
      </c>
      <c r="B245" s="21" t="s">
        <v>8</v>
      </c>
      <c r="C245" s="21">
        <v>8</v>
      </c>
      <c r="D245" s="22">
        <v>6.7324689102791444</v>
      </c>
      <c r="F245" s="66" t="s">
        <v>231</v>
      </c>
      <c r="G245" s="70"/>
      <c r="H245" s="67"/>
      <c r="I245" s="73"/>
      <c r="K245" s="56">
        <v>243</v>
      </c>
      <c r="L245" s="51">
        <v>6.7324689102791444</v>
      </c>
      <c r="M245" s="51">
        <v>6.9065241651388094</v>
      </c>
      <c r="N245" s="58">
        <v>-0.174055254859665</v>
      </c>
      <c r="O245" s="76">
        <f t="shared" si="3"/>
        <v>1</v>
      </c>
    </row>
    <row r="246" spans="1:15" x14ac:dyDescent="0.25">
      <c r="A246" s="20" t="s">
        <v>315</v>
      </c>
      <c r="B246" s="21" t="s">
        <v>8</v>
      </c>
      <c r="C246" s="21">
        <v>8</v>
      </c>
      <c r="D246" s="22">
        <v>6.4972528447282896</v>
      </c>
      <c r="F246" s="66" t="s">
        <v>231</v>
      </c>
      <c r="G246" s="70"/>
      <c r="H246" s="67"/>
      <c r="I246" s="73"/>
      <c r="K246" s="56">
        <v>244</v>
      </c>
      <c r="L246" s="51">
        <v>6.4972528447282896</v>
      </c>
      <c r="M246" s="51">
        <v>6.9065241651388094</v>
      </c>
      <c r="N246" s="58">
        <v>-0.40927132041051983</v>
      </c>
      <c r="O246" s="76">
        <f t="shared" si="3"/>
        <v>1</v>
      </c>
    </row>
    <row r="247" spans="1:15" x14ac:dyDescent="0.25">
      <c r="A247" s="20" t="s">
        <v>315</v>
      </c>
      <c r="B247" s="21" t="s">
        <v>8</v>
      </c>
      <c r="C247" s="21">
        <v>8</v>
      </c>
      <c r="D247" s="22">
        <v>6.0744474431813904</v>
      </c>
      <c r="F247" s="66" t="s">
        <v>231</v>
      </c>
      <c r="G247" s="70"/>
      <c r="H247" s="67"/>
      <c r="I247" s="73"/>
      <c r="K247" s="56">
        <v>245</v>
      </c>
      <c r="L247" s="51">
        <v>6.0744474431813904</v>
      </c>
      <c r="M247" s="51">
        <v>6.9065241651388094</v>
      </c>
      <c r="N247" s="58">
        <v>-0.832076721957419</v>
      </c>
      <c r="O247" s="76">
        <f t="shared" si="3"/>
        <v>1</v>
      </c>
    </row>
    <row r="248" spans="1:15" x14ac:dyDescent="0.25">
      <c r="A248" s="20" t="s">
        <v>316</v>
      </c>
      <c r="B248" s="21" t="s">
        <v>8</v>
      </c>
      <c r="C248" s="21">
        <v>8</v>
      </c>
      <c r="D248" s="22">
        <v>6.0607799220937508</v>
      </c>
      <c r="F248" s="66" t="s">
        <v>232</v>
      </c>
      <c r="G248" s="71">
        <v>6.9065241651388094</v>
      </c>
      <c r="H248" s="67" t="s">
        <v>235</v>
      </c>
      <c r="I248" s="73">
        <v>-0.84574424304505857</v>
      </c>
      <c r="K248" s="56">
        <v>246</v>
      </c>
      <c r="L248" s="51">
        <v>6.0607799220937508</v>
      </c>
      <c r="M248" s="51">
        <v>6.9065241651388094</v>
      </c>
      <c r="N248" s="58">
        <v>-0.84574424304505857</v>
      </c>
      <c r="O248" s="76">
        <f t="shared" si="3"/>
        <v>1</v>
      </c>
    </row>
    <row r="249" spans="1:15" x14ac:dyDescent="0.25">
      <c r="A249" s="20" t="s">
        <v>315</v>
      </c>
      <c r="B249" s="21" t="s">
        <v>9</v>
      </c>
      <c r="C249" s="21">
        <v>0</v>
      </c>
      <c r="D249" s="22">
        <v>2.149228048939706</v>
      </c>
      <c r="F249" s="66" t="s">
        <v>231</v>
      </c>
      <c r="G249" s="70"/>
      <c r="H249" s="67"/>
      <c r="I249" s="73"/>
      <c r="K249" s="56">
        <v>247</v>
      </c>
      <c r="L249" s="51">
        <v>2.149228048939706</v>
      </c>
      <c r="M249" s="51">
        <v>1.9267994763984237</v>
      </c>
      <c r="N249" s="58">
        <v>0.22242857254128223</v>
      </c>
      <c r="O249" s="76">
        <f t="shared" si="3"/>
        <v>1</v>
      </c>
    </row>
    <row r="250" spans="1:15" x14ac:dyDescent="0.25">
      <c r="A250" s="20" t="s">
        <v>315</v>
      </c>
      <c r="B250" s="21" t="s">
        <v>9</v>
      </c>
      <c r="C250" s="21">
        <v>0</v>
      </c>
      <c r="D250" s="22">
        <v>2.0457078512323181</v>
      </c>
      <c r="F250" s="66" t="s">
        <v>231</v>
      </c>
      <c r="G250" s="70"/>
      <c r="H250" s="67"/>
      <c r="I250" s="73"/>
      <c r="K250" s="56">
        <v>248</v>
      </c>
      <c r="L250" s="51">
        <v>2.0457078512323181</v>
      </c>
      <c r="M250" s="51">
        <v>1.9267994763984237</v>
      </c>
      <c r="N250" s="58">
        <v>0.11890837483389438</v>
      </c>
      <c r="O250" s="76">
        <f t="shared" si="3"/>
        <v>1</v>
      </c>
    </row>
    <row r="251" spans="1:15" x14ac:dyDescent="0.25">
      <c r="A251" s="20" t="s">
        <v>315</v>
      </c>
      <c r="B251" s="21" t="s">
        <v>9</v>
      </c>
      <c r="C251" s="21">
        <v>0</v>
      </c>
      <c r="D251" s="22">
        <v>1.8951928534003275</v>
      </c>
      <c r="F251" s="66" t="s">
        <v>231</v>
      </c>
      <c r="G251" s="70"/>
      <c r="H251" s="67"/>
      <c r="I251" s="73"/>
      <c r="K251" s="56">
        <v>249</v>
      </c>
      <c r="L251" s="51">
        <v>1.8951928534003275</v>
      </c>
      <c r="M251" s="51">
        <v>1.9267994763984237</v>
      </c>
      <c r="N251" s="58">
        <v>-3.1606622998096245E-2</v>
      </c>
      <c r="O251" s="76">
        <f t="shared" si="3"/>
        <v>1</v>
      </c>
    </row>
    <row r="252" spans="1:15" x14ac:dyDescent="0.25">
      <c r="A252" s="20" t="s">
        <v>315</v>
      </c>
      <c r="B252" s="21" t="s">
        <v>9</v>
      </c>
      <c r="C252" s="21">
        <v>0</v>
      </c>
      <c r="D252" s="22">
        <v>1.8951928534003275</v>
      </c>
      <c r="F252" s="66" t="s">
        <v>231</v>
      </c>
      <c r="G252" s="70"/>
      <c r="H252" s="67"/>
      <c r="I252" s="73"/>
      <c r="K252" s="56">
        <v>250</v>
      </c>
      <c r="L252" s="51">
        <v>1.8951928534003275</v>
      </c>
      <c r="M252" s="51">
        <v>1.9267994763984237</v>
      </c>
      <c r="N252" s="58">
        <v>-3.1606622998096245E-2</v>
      </c>
      <c r="O252" s="76">
        <f t="shared" si="3"/>
        <v>1</v>
      </c>
    </row>
    <row r="253" spans="1:15" x14ac:dyDescent="0.25">
      <c r="A253" s="20" t="s">
        <v>316</v>
      </c>
      <c r="B253" s="21" t="s">
        <v>9</v>
      </c>
      <c r="C253" s="21">
        <v>0</v>
      </c>
      <c r="D253" s="22">
        <v>1.2156818820794937</v>
      </c>
      <c r="F253" s="66" t="s">
        <v>232</v>
      </c>
      <c r="G253" s="71">
        <v>1.9267994763984237</v>
      </c>
      <c r="H253" s="67" t="s">
        <v>236</v>
      </c>
      <c r="I253" s="73">
        <v>-0.71111759431893007</v>
      </c>
      <c r="K253" s="56">
        <v>251</v>
      </c>
      <c r="L253" s="51">
        <v>1.2156818820794937</v>
      </c>
      <c r="M253" s="51">
        <v>1.9267994763984237</v>
      </c>
      <c r="N253" s="58">
        <v>-0.71111759431893007</v>
      </c>
      <c r="O253" s="76">
        <f t="shared" si="3"/>
        <v>1</v>
      </c>
    </row>
    <row r="254" spans="1:15" x14ac:dyDescent="0.25">
      <c r="A254" s="20" t="s">
        <v>315</v>
      </c>
      <c r="B254" s="21" t="s">
        <v>9</v>
      </c>
      <c r="C254" s="21">
        <v>1</v>
      </c>
      <c r="D254" s="22">
        <v>3.7598441948232408</v>
      </c>
      <c r="F254" s="66" t="s">
        <v>231</v>
      </c>
      <c r="G254" s="70"/>
      <c r="H254" s="67"/>
      <c r="I254" s="73"/>
      <c r="K254" s="56">
        <v>252</v>
      </c>
      <c r="L254" s="51">
        <v>3.7598441948232408</v>
      </c>
      <c r="M254" s="51">
        <v>3.3583789366674122</v>
      </c>
      <c r="N254" s="58">
        <v>0.40146525815582867</v>
      </c>
      <c r="O254" s="76">
        <f t="shared" si="3"/>
        <v>1</v>
      </c>
    </row>
    <row r="255" spans="1:15" x14ac:dyDescent="0.25">
      <c r="A255" s="20" t="s">
        <v>315</v>
      </c>
      <c r="B255" s="21" t="s">
        <v>9</v>
      </c>
      <c r="C255" s="21">
        <v>1</v>
      </c>
      <c r="D255" s="22">
        <v>3.4653029737563221</v>
      </c>
      <c r="F255" s="66" t="s">
        <v>231</v>
      </c>
      <c r="G255" s="70"/>
      <c r="H255" s="67"/>
      <c r="I255" s="73"/>
      <c r="K255" s="56">
        <v>253</v>
      </c>
      <c r="L255" s="51">
        <v>3.4653029737563221</v>
      </c>
      <c r="M255" s="51">
        <v>3.3583789366674122</v>
      </c>
      <c r="N255" s="58">
        <v>0.10692403708890996</v>
      </c>
      <c r="O255" s="76">
        <f t="shared" si="3"/>
        <v>1</v>
      </c>
    </row>
    <row r="256" spans="1:15" x14ac:dyDescent="0.25">
      <c r="A256" s="20" t="s">
        <v>315</v>
      </c>
      <c r="B256" s="21" t="s">
        <v>9</v>
      </c>
      <c r="C256" s="21">
        <v>1</v>
      </c>
      <c r="D256" s="22">
        <v>3.4560445715737376</v>
      </c>
      <c r="F256" s="66" t="s">
        <v>231</v>
      </c>
      <c r="G256" s="70"/>
      <c r="H256" s="67"/>
      <c r="I256" s="73"/>
      <c r="K256" s="56">
        <v>254</v>
      </c>
      <c r="L256" s="51">
        <v>3.4560445715737376</v>
      </c>
      <c r="M256" s="51">
        <v>3.3583789366674122</v>
      </c>
      <c r="N256" s="58">
        <v>9.7665634906325405E-2</v>
      </c>
      <c r="O256" s="76">
        <f t="shared" si="3"/>
        <v>1</v>
      </c>
    </row>
    <row r="257" spans="1:15" x14ac:dyDescent="0.25">
      <c r="A257" s="20" t="s">
        <v>315</v>
      </c>
      <c r="B257" s="21" t="s">
        <v>9</v>
      </c>
      <c r="C257" s="21">
        <v>1</v>
      </c>
      <c r="D257" s="22">
        <v>3.335458178188714</v>
      </c>
      <c r="F257" s="66" t="s">
        <v>231</v>
      </c>
      <c r="G257" s="70"/>
      <c r="H257" s="67"/>
      <c r="I257" s="73"/>
      <c r="K257" s="56">
        <v>255</v>
      </c>
      <c r="L257" s="51">
        <v>3.335458178188714</v>
      </c>
      <c r="M257" s="51">
        <v>3.3583789366674122</v>
      </c>
      <c r="N257" s="58">
        <v>-2.2920758478698122E-2</v>
      </c>
      <c r="O257" s="76">
        <f t="shared" si="3"/>
        <v>1</v>
      </c>
    </row>
    <row r="258" spans="1:15" x14ac:dyDescent="0.25">
      <c r="A258" s="20" t="s">
        <v>316</v>
      </c>
      <c r="B258" s="21" t="s">
        <v>9</v>
      </c>
      <c r="C258" s="21">
        <v>1</v>
      </c>
      <c r="D258" s="22">
        <v>2.9499424235583662</v>
      </c>
      <c r="F258" s="66" t="s">
        <v>232</v>
      </c>
      <c r="G258" s="71">
        <v>3.3583789366674122</v>
      </c>
      <c r="H258" s="67" t="s">
        <v>235</v>
      </c>
      <c r="I258" s="73">
        <v>-0.40843651310904594</v>
      </c>
      <c r="K258" s="56">
        <v>256</v>
      </c>
      <c r="L258" s="51">
        <v>2.9499424235583662</v>
      </c>
      <c r="M258" s="51">
        <v>3.3583789366674122</v>
      </c>
      <c r="N258" s="58">
        <v>-0.40843651310904594</v>
      </c>
      <c r="O258" s="76">
        <f t="shared" si="3"/>
        <v>1</v>
      </c>
    </row>
    <row r="259" spans="1:15" x14ac:dyDescent="0.25">
      <c r="A259" s="20" t="s">
        <v>315</v>
      </c>
      <c r="B259" s="21" t="s">
        <v>9</v>
      </c>
      <c r="C259" s="21">
        <v>2</v>
      </c>
      <c r="D259" s="22">
        <v>5.1481480245791076</v>
      </c>
      <c r="F259" s="66" t="s">
        <v>231</v>
      </c>
      <c r="G259" s="70"/>
      <c r="H259" s="67"/>
      <c r="I259" s="73"/>
      <c r="K259" s="56">
        <v>257</v>
      </c>
      <c r="L259" s="51">
        <v>5.1481480245791076</v>
      </c>
      <c r="M259" s="51">
        <v>5.33511863338114</v>
      </c>
      <c r="N259" s="58">
        <v>-0.18697060880203242</v>
      </c>
      <c r="O259" s="76">
        <f t="shared" ref="O259:O278" si="4">IF(N259&lt;-1,0,IF(N259&gt;0.5,0,1))</f>
        <v>1</v>
      </c>
    </row>
    <row r="260" spans="1:15" x14ac:dyDescent="0.25">
      <c r="A260" s="20" t="s">
        <v>315</v>
      </c>
      <c r="B260" s="21" t="s">
        <v>9</v>
      </c>
      <c r="C260" s="21">
        <v>2</v>
      </c>
      <c r="D260" s="22">
        <v>5.090924176945582</v>
      </c>
      <c r="F260" s="66" t="s">
        <v>231</v>
      </c>
      <c r="G260" s="70"/>
      <c r="H260" s="67"/>
      <c r="I260" s="73"/>
      <c r="K260" s="56">
        <v>258</v>
      </c>
      <c r="L260" s="51">
        <v>5.090924176945582</v>
      </c>
      <c r="M260" s="51">
        <v>5.33511863338114</v>
      </c>
      <c r="N260" s="58">
        <v>-0.24419445643555804</v>
      </c>
      <c r="O260" s="76">
        <f t="shared" si="4"/>
        <v>1</v>
      </c>
    </row>
    <row r="261" spans="1:15" x14ac:dyDescent="0.25">
      <c r="A261" s="20" t="s">
        <v>315</v>
      </c>
      <c r="B261" s="21" t="s">
        <v>9</v>
      </c>
      <c r="C261" s="21">
        <v>2</v>
      </c>
      <c r="D261" s="22">
        <v>5.0607799220937508</v>
      </c>
      <c r="F261" s="66" t="s">
        <v>231</v>
      </c>
      <c r="G261" s="70"/>
      <c r="H261" s="67"/>
      <c r="I261" s="73"/>
      <c r="K261" s="56">
        <v>259</v>
      </c>
      <c r="L261" s="51">
        <v>5.0607799220937508</v>
      </c>
      <c r="M261" s="51">
        <v>5.33511863338114</v>
      </c>
      <c r="N261" s="58">
        <v>-0.27433871128738918</v>
      </c>
      <c r="O261" s="76">
        <f t="shared" si="4"/>
        <v>1</v>
      </c>
    </row>
    <row r="262" spans="1:15" x14ac:dyDescent="0.25">
      <c r="A262" s="20" t="s">
        <v>315</v>
      </c>
      <c r="B262" s="21" t="s">
        <v>9</v>
      </c>
      <c r="C262" s="21">
        <v>2</v>
      </c>
      <c r="D262" s="22">
        <v>5.057591212211193</v>
      </c>
      <c r="F262" s="66" t="s">
        <v>231</v>
      </c>
      <c r="G262" s="70"/>
      <c r="H262" s="67"/>
      <c r="I262" s="73"/>
      <c r="K262" s="56">
        <v>260</v>
      </c>
      <c r="L262" s="51">
        <v>5.057591212211193</v>
      </c>
      <c r="M262" s="51">
        <v>5.33511863338114</v>
      </c>
      <c r="N262" s="58">
        <v>-0.277527421169947</v>
      </c>
      <c r="O262" s="76">
        <f t="shared" si="4"/>
        <v>1</v>
      </c>
    </row>
    <row r="263" spans="1:15" x14ac:dyDescent="0.25">
      <c r="A263" s="20" t="s">
        <v>316</v>
      </c>
      <c r="B263" s="21" t="s">
        <v>9</v>
      </c>
      <c r="C263" s="21">
        <v>2</v>
      </c>
      <c r="D263" s="22">
        <v>4.794863128127119</v>
      </c>
      <c r="F263" s="66" t="s">
        <v>232</v>
      </c>
      <c r="G263" s="71">
        <v>5.33511863338114</v>
      </c>
      <c r="H263" s="67" t="s">
        <v>235</v>
      </c>
      <c r="I263" s="73">
        <v>-0.540255505254021</v>
      </c>
      <c r="K263" s="56">
        <v>261</v>
      </c>
      <c r="L263" s="51">
        <v>4.794863128127119</v>
      </c>
      <c r="M263" s="51">
        <v>5.33511863338114</v>
      </c>
      <c r="N263" s="58">
        <v>-0.540255505254021</v>
      </c>
      <c r="O263" s="76">
        <f t="shared" si="4"/>
        <v>1</v>
      </c>
    </row>
    <row r="264" spans="1:15" x14ac:dyDescent="0.25">
      <c r="A264" s="20" t="s">
        <v>315</v>
      </c>
      <c r="B264" s="21" t="s">
        <v>9</v>
      </c>
      <c r="C264" s="21">
        <v>4</v>
      </c>
      <c r="D264" s="22">
        <v>6.7956158056257774</v>
      </c>
      <c r="F264" s="66" t="s">
        <v>231</v>
      </c>
      <c r="G264" s="70"/>
      <c r="H264" s="67"/>
      <c r="I264" s="73"/>
      <c r="K264" s="56">
        <v>262</v>
      </c>
      <c r="L264" s="51">
        <v>6.7956158056257774</v>
      </c>
      <c r="M264" s="51">
        <v>6.3765397572175413</v>
      </c>
      <c r="N264" s="58">
        <v>0.41907604840823609</v>
      </c>
      <c r="O264" s="76">
        <f t="shared" si="4"/>
        <v>1</v>
      </c>
    </row>
    <row r="265" spans="1:15" x14ac:dyDescent="0.25">
      <c r="A265" s="20" t="s">
        <v>315</v>
      </c>
      <c r="B265" s="21" t="s">
        <v>9</v>
      </c>
      <c r="C265" s="21">
        <v>4</v>
      </c>
      <c r="D265" s="22">
        <v>6.686853525149302</v>
      </c>
      <c r="F265" s="66" t="s">
        <v>231</v>
      </c>
      <c r="G265" s="70"/>
      <c r="H265" s="67"/>
      <c r="I265" s="73"/>
      <c r="K265" s="56">
        <v>263</v>
      </c>
      <c r="L265" s="51">
        <v>6.686853525149302</v>
      </c>
      <c r="M265" s="51">
        <v>6.3765397572175413</v>
      </c>
      <c r="N265" s="58">
        <v>0.31031376793176069</v>
      </c>
      <c r="O265" s="76">
        <f t="shared" si="4"/>
        <v>1</v>
      </c>
    </row>
    <row r="266" spans="1:15" x14ac:dyDescent="0.25">
      <c r="A266" s="20" t="s">
        <v>315</v>
      </c>
      <c r="B266" s="21" t="s">
        <v>9</v>
      </c>
      <c r="C266" s="21">
        <v>4</v>
      </c>
      <c r="D266" s="22">
        <v>6.3917731411351753</v>
      </c>
      <c r="F266" s="66" t="s">
        <v>231</v>
      </c>
      <c r="G266" s="70"/>
      <c r="H266" s="67"/>
      <c r="I266" s="73"/>
      <c r="K266" s="56">
        <v>264</v>
      </c>
      <c r="L266" s="51">
        <v>6.3917731411351753</v>
      </c>
      <c r="M266" s="51">
        <v>6.3765397572175413</v>
      </c>
      <c r="N266" s="58">
        <v>1.5233383917633958E-2</v>
      </c>
      <c r="O266" s="76">
        <f t="shared" si="4"/>
        <v>1</v>
      </c>
    </row>
    <row r="267" spans="1:15" x14ac:dyDescent="0.25">
      <c r="A267" s="20" t="s">
        <v>315</v>
      </c>
      <c r="B267" s="21" t="s">
        <v>9</v>
      </c>
      <c r="C267" s="21">
        <v>4</v>
      </c>
      <c r="D267" s="22">
        <v>6.1374688326093736</v>
      </c>
      <c r="F267" s="66" t="s">
        <v>231</v>
      </c>
      <c r="G267" s="70"/>
      <c r="H267" s="67"/>
      <c r="I267" s="73"/>
      <c r="K267" s="56">
        <v>265</v>
      </c>
      <c r="L267" s="51">
        <v>6.1374688326093736</v>
      </c>
      <c r="M267" s="51">
        <v>6.3765397572175413</v>
      </c>
      <c r="N267" s="58">
        <v>-0.2390709246081677</v>
      </c>
      <c r="O267" s="76">
        <f t="shared" si="4"/>
        <v>1</v>
      </c>
    </row>
    <row r="268" spans="1:15" x14ac:dyDescent="0.25">
      <c r="A268" s="20" t="s">
        <v>316</v>
      </c>
      <c r="B268" s="21" t="s">
        <v>9</v>
      </c>
      <c r="C268" s="21">
        <v>4</v>
      </c>
      <c r="D268" s="22">
        <v>5.6798881468220053</v>
      </c>
      <c r="F268" s="66" t="s">
        <v>232</v>
      </c>
      <c r="G268" s="71">
        <v>6.3765397572175413</v>
      </c>
      <c r="H268" s="67" t="s">
        <v>235</v>
      </c>
      <c r="I268" s="73">
        <v>-0.69665161039553603</v>
      </c>
      <c r="K268" s="56">
        <v>266</v>
      </c>
      <c r="L268" s="51">
        <v>5.6798881468220053</v>
      </c>
      <c r="M268" s="51">
        <v>6.3765397572175413</v>
      </c>
      <c r="N268" s="58">
        <v>-0.69665161039553603</v>
      </c>
      <c r="O268" s="76">
        <f t="shared" si="4"/>
        <v>1</v>
      </c>
    </row>
    <row r="269" spans="1:15" x14ac:dyDescent="0.25">
      <c r="A269" s="20" t="s">
        <v>315</v>
      </c>
      <c r="B269" s="21" t="s">
        <v>9</v>
      </c>
      <c r="C269" s="21">
        <v>6</v>
      </c>
      <c r="D269" s="22">
        <v>6.7286960245111951</v>
      </c>
      <c r="F269" s="66" t="s">
        <v>231</v>
      </c>
      <c r="G269" s="70"/>
      <c r="H269" s="67"/>
      <c r="I269" s="73"/>
      <c r="K269" s="56">
        <v>267</v>
      </c>
      <c r="L269" s="51">
        <v>6.7286960245111951</v>
      </c>
      <c r="M269" s="51">
        <v>6.41714212585347</v>
      </c>
      <c r="N269" s="58">
        <v>0.31155389865772509</v>
      </c>
      <c r="O269" s="76">
        <f t="shared" si="4"/>
        <v>1</v>
      </c>
    </row>
    <row r="270" spans="1:15" x14ac:dyDescent="0.25">
      <c r="A270" s="20" t="s">
        <v>315</v>
      </c>
      <c r="B270" s="21" t="s">
        <v>9</v>
      </c>
      <c r="C270" s="21">
        <v>6</v>
      </c>
      <c r="D270" s="22">
        <v>6.6232714471492029</v>
      </c>
      <c r="F270" s="66" t="s">
        <v>231</v>
      </c>
      <c r="G270" s="70"/>
      <c r="H270" s="67"/>
      <c r="I270" s="73"/>
      <c r="K270" s="56">
        <v>268</v>
      </c>
      <c r="L270" s="51">
        <v>6.6232714471492029</v>
      </c>
      <c r="M270" s="51">
        <v>6.41714212585347</v>
      </c>
      <c r="N270" s="58">
        <v>0.20612932129573291</v>
      </c>
      <c r="O270" s="76">
        <f t="shared" si="4"/>
        <v>1</v>
      </c>
    </row>
    <row r="271" spans="1:15" x14ac:dyDescent="0.25">
      <c r="A271" s="20" t="s">
        <v>315</v>
      </c>
      <c r="B271" s="21" t="s">
        <v>9</v>
      </c>
      <c r="C271" s="21">
        <v>6</v>
      </c>
      <c r="D271" s="22">
        <v>6.1374688326093736</v>
      </c>
      <c r="F271" s="66" t="s">
        <v>231</v>
      </c>
      <c r="G271" s="70"/>
      <c r="H271" s="67"/>
      <c r="I271" s="73"/>
      <c r="K271" s="56">
        <v>269</v>
      </c>
      <c r="L271" s="51">
        <v>6.1374688326093736</v>
      </c>
      <c r="M271" s="51">
        <v>6.41714212585347</v>
      </c>
      <c r="N271" s="58">
        <v>-0.2796732932440964</v>
      </c>
      <c r="O271" s="76">
        <f t="shared" si="4"/>
        <v>1</v>
      </c>
    </row>
    <row r="272" spans="1:15" x14ac:dyDescent="0.25">
      <c r="A272" s="20" t="s">
        <v>315</v>
      </c>
      <c r="B272" s="21" t="s">
        <v>9</v>
      </c>
      <c r="C272" s="21">
        <v>6</v>
      </c>
      <c r="D272" s="22">
        <v>5.9487725164073186</v>
      </c>
      <c r="F272" s="66" t="s">
        <v>231</v>
      </c>
      <c r="G272" s="70"/>
      <c r="H272" s="67"/>
      <c r="I272" s="73"/>
      <c r="K272" s="56">
        <v>270</v>
      </c>
      <c r="L272" s="51">
        <v>5.9487725164073186</v>
      </c>
      <c r="M272" s="51">
        <v>6.41714212585347</v>
      </c>
      <c r="N272" s="58">
        <v>-0.46836960944615136</v>
      </c>
      <c r="O272" s="76">
        <f t="shared" si="4"/>
        <v>1</v>
      </c>
    </row>
    <row r="273" spans="1:15" x14ac:dyDescent="0.25">
      <c r="A273" s="20" t="s">
        <v>316</v>
      </c>
      <c r="B273" s="21" t="s">
        <v>9</v>
      </c>
      <c r="C273" s="21">
        <v>6</v>
      </c>
      <c r="D273" s="22">
        <v>5.8571538479300758</v>
      </c>
      <c r="F273" s="66" t="s">
        <v>232</v>
      </c>
      <c r="G273" s="71">
        <v>6.41714212585347</v>
      </c>
      <c r="H273" s="67" t="s">
        <v>235</v>
      </c>
      <c r="I273" s="73">
        <v>-0.55998827792339423</v>
      </c>
      <c r="K273" s="56">
        <v>271</v>
      </c>
      <c r="L273" s="51">
        <v>5.8571538479300758</v>
      </c>
      <c r="M273" s="51">
        <v>6.41714212585347</v>
      </c>
      <c r="N273" s="58">
        <v>-0.55998827792339423</v>
      </c>
      <c r="O273" s="76">
        <f t="shared" si="4"/>
        <v>1</v>
      </c>
    </row>
    <row r="274" spans="1:15" x14ac:dyDescent="0.25">
      <c r="A274" s="20" t="s">
        <v>315</v>
      </c>
      <c r="B274" s="21" t="s">
        <v>9</v>
      </c>
      <c r="C274" s="21">
        <v>8</v>
      </c>
      <c r="D274" s="22">
        <v>6.7512332567803792</v>
      </c>
      <c r="F274" s="66" t="s">
        <v>231</v>
      </c>
      <c r="G274" s="70"/>
      <c r="H274" s="67"/>
      <c r="I274" s="73"/>
      <c r="K274" s="56">
        <v>272</v>
      </c>
      <c r="L274" s="51">
        <v>6.7512332567803792</v>
      </c>
      <c r="M274" s="51">
        <v>6.4190076302767247</v>
      </c>
      <c r="N274" s="58">
        <v>0.3322256265036545</v>
      </c>
      <c r="O274" s="76">
        <f t="shared" si="4"/>
        <v>1</v>
      </c>
    </row>
    <row r="275" spans="1:15" x14ac:dyDescent="0.25">
      <c r="A275" s="20" t="s">
        <v>315</v>
      </c>
      <c r="B275" s="21" t="s">
        <v>9</v>
      </c>
      <c r="C275" s="21">
        <v>8</v>
      </c>
      <c r="D275" s="22">
        <v>6.6451008077937868</v>
      </c>
      <c r="F275" s="66" t="s">
        <v>231</v>
      </c>
      <c r="G275" s="70"/>
      <c r="H275" s="67"/>
      <c r="I275" s="73"/>
      <c r="K275" s="56">
        <v>273</v>
      </c>
      <c r="L275" s="51">
        <v>6.6451008077937868</v>
      </c>
      <c r="M275" s="51">
        <v>6.4190076302767247</v>
      </c>
      <c r="N275" s="58">
        <v>0.22609317751706204</v>
      </c>
      <c r="O275" s="76">
        <f t="shared" si="4"/>
        <v>1</v>
      </c>
    </row>
    <row r="276" spans="1:15" x14ac:dyDescent="0.25">
      <c r="A276" s="20" t="s">
        <v>315</v>
      </c>
      <c r="B276" s="21" t="s">
        <v>9</v>
      </c>
      <c r="C276" s="21">
        <v>8</v>
      </c>
      <c r="D276" s="22">
        <v>6.5330934021073546</v>
      </c>
      <c r="F276" s="66" t="s">
        <v>231</v>
      </c>
      <c r="G276" s="70"/>
      <c r="H276" s="67"/>
      <c r="I276" s="73"/>
      <c r="K276" s="56">
        <v>274</v>
      </c>
      <c r="L276" s="51">
        <v>6.5330934021073546</v>
      </c>
      <c r="M276" s="51">
        <v>6.4190076302767247</v>
      </c>
      <c r="N276" s="58">
        <v>0.11408577183062985</v>
      </c>
      <c r="O276" s="76">
        <f t="shared" si="4"/>
        <v>1</v>
      </c>
    </row>
    <row r="277" spans="1:15" x14ac:dyDescent="0.25">
      <c r="A277" s="20" t="s">
        <v>315</v>
      </c>
      <c r="B277" s="21" t="s">
        <v>9</v>
      </c>
      <c r="C277" s="21">
        <v>8</v>
      </c>
      <c r="D277" s="22">
        <v>6.4972528447282896</v>
      </c>
      <c r="F277" s="66" t="s">
        <v>231</v>
      </c>
      <c r="G277" s="70"/>
      <c r="H277" s="67"/>
      <c r="I277" s="73"/>
      <c r="K277" s="56">
        <v>275</v>
      </c>
      <c r="L277" s="51">
        <v>6.4972528447282896</v>
      </c>
      <c r="M277" s="51">
        <v>6.4190076302767247</v>
      </c>
      <c r="N277" s="58">
        <v>7.8245214451564848E-2</v>
      </c>
      <c r="O277" s="76">
        <f t="shared" si="4"/>
        <v>1</v>
      </c>
    </row>
    <row r="278" spans="1:15" ht="15.75" thickBot="1" x14ac:dyDescent="0.3">
      <c r="A278" s="23" t="s">
        <v>316</v>
      </c>
      <c r="B278" s="24" t="s">
        <v>9</v>
      </c>
      <c r="C278" s="24">
        <v>8</v>
      </c>
      <c r="D278" s="25">
        <v>5.907915142583013</v>
      </c>
      <c r="F278" s="68" t="s">
        <v>232</v>
      </c>
      <c r="G278" s="107">
        <v>6.4190076302767247</v>
      </c>
      <c r="H278" s="69" t="s">
        <v>235</v>
      </c>
      <c r="I278" s="74">
        <v>-0.51109248769371174</v>
      </c>
      <c r="K278" s="57">
        <v>276</v>
      </c>
      <c r="L278" s="52">
        <v>5.907915142583013</v>
      </c>
      <c r="M278" s="52">
        <v>6.4190076302767247</v>
      </c>
      <c r="N278" s="59">
        <v>-0.51109248769371174</v>
      </c>
      <c r="O278" s="76">
        <f t="shared" si="4"/>
        <v>1</v>
      </c>
    </row>
    <row r="279" spans="1:15" ht="15.75" thickTop="1" x14ac:dyDescent="0.25"/>
  </sheetData>
  <sortState ref="K3:O278">
    <sortCondition ref="K3:K278"/>
  </sortState>
  <mergeCells count="1">
    <mergeCell ref="F1:I1"/>
  </mergeCell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10</v>
      </c>
      <c r="B1" s="4">
        <v>1</v>
      </c>
      <c r="C1" s="4" t="s">
        <v>11</v>
      </c>
      <c r="D1" s="4">
        <v>1</v>
      </c>
      <c r="E1" s="4" t="s">
        <v>12</v>
      </c>
      <c r="F1" s="4">
        <v>6</v>
      </c>
      <c r="G1" s="4" t="s">
        <v>13</v>
      </c>
      <c r="H1" s="4">
        <v>2</v>
      </c>
      <c r="I1" s="4" t="s">
        <v>14</v>
      </c>
      <c r="J1" s="4">
        <v>1</v>
      </c>
      <c r="K1" s="4" t="s">
        <v>15</v>
      </c>
      <c r="L1" s="4">
        <f>IF(B4&gt;256,1,0)</f>
        <v>0</v>
      </c>
      <c r="M1" s="4" t="s">
        <v>16</v>
      </c>
      <c r="N1" s="4">
        <v>1</v>
      </c>
      <c r="O1" s="4" t="s">
        <v>17</v>
      </c>
      <c r="P1" s="4">
        <v>0</v>
      </c>
    </row>
    <row r="2" spans="1:16" x14ac:dyDescent="0.25">
      <c r="A2" s="5" t="s">
        <v>18</v>
      </c>
      <c r="B2" s="4" t="s">
        <v>21</v>
      </c>
    </row>
    <row r="3" spans="1:16" x14ac:dyDescent="0.25">
      <c r="A3" s="5" t="s">
        <v>19</v>
      </c>
      <c r="B3" s="4">
        <v>0</v>
      </c>
    </row>
    <row r="4" spans="1:16" x14ac:dyDescent="0.25">
      <c r="A4" s="5" t="s">
        <v>20</v>
      </c>
      <c r="B4" s="4">
        <v>4</v>
      </c>
    </row>
    <row r="17" spans="1:23" s="6" customFormat="1" x14ac:dyDescent="0.25">
      <c r="A17" s="6" t="s">
        <v>69</v>
      </c>
      <c r="C17" s="6" t="s">
        <v>70</v>
      </c>
      <c r="D17" s="6">
        <v>3</v>
      </c>
      <c r="E17" s="6" t="s">
        <v>71</v>
      </c>
      <c r="F17" s="6">
        <v>104</v>
      </c>
      <c r="G17" s="6" t="s">
        <v>72</v>
      </c>
      <c r="H17" s="6">
        <v>22</v>
      </c>
      <c r="I17" s="6" t="s">
        <v>73</v>
      </c>
    </row>
    <row r="18" spans="1:23" s="6" customFormat="1" x14ac:dyDescent="0.25">
      <c r="A18" s="6" t="s">
        <v>74</v>
      </c>
      <c r="C18" s="6" t="s">
        <v>75</v>
      </c>
      <c r="D18" s="6" t="s">
        <v>134</v>
      </c>
      <c r="E18" s="6" t="s">
        <v>76</v>
      </c>
      <c r="F18" s="6">
        <v>20</v>
      </c>
      <c r="G18" s="6" t="s">
        <v>77</v>
      </c>
      <c r="H18" s="6" t="s">
        <v>134</v>
      </c>
      <c r="I18" s="6" t="s">
        <v>78</v>
      </c>
      <c r="J18" s="6" t="s">
        <v>134</v>
      </c>
      <c r="K18" s="6" t="s">
        <v>79</v>
      </c>
      <c r="L18" s="6" t="s">
        <v>135</v>
      </c>
      <c r="M18" s="6" t="s">
        <v>80</v>
      </c>
      <c r="N18" s="6" t="s">
        <v>134</v>
      </c>
      <c r="O18" s="6" t="s">
        <v>81</v>
      </c>
      <c r="P18" s="6" t="s">
        <v>135</v>
      </c>
      <c r="Q18" s="6" t="s">
        <v>82</v>
      </c>
      <c r="R18" s="6">
        <v>1</v>
      </c>
    </row>
    <row r="19" spans="1:23" s="6" customFormat="1" x14ac:dyDescent="0.25">
      <c r="A19" s="6" t="s">
        <v>83</v>
      </c>
      <c r="C19" s="6" t="s">
        <v>84</v>
      </c>
      <c r="D19" s="6">
        <v>2</v>
      </c>
      <c r="E19" s="6" t="s">
        <v>85</v>
      </c>
      <c r="F19" s="6" t="s">
        <v>135</v>
      </c>
      <c r="G19" s="6" t="s">
        <v>86</v>
      </c>
      <c r="H19" s="6">
        <v>2</v>
      </c>
      <c r="I19" s="6" t="s">
        <v>87</v>
      </c>
      <c r="J19" s="6">
        <v>0</v>
      </c>
      <c r="K19" s="6" t="s">
        <v>88</v>
      </c>
      <c r="L19" s="6" t="s">
        <v>134</v>
      </c>
      <c r="M19" s="6" t="s">
        <v>89</v>
      </c>
      <c r="N19" s="6" t="s">
        <v>134</v>
      </c>
      <c r="O19" s="6" t="s">
        <v>90</v>
      </c>
      <c r="P19" s="6">
        <v>2</v>
      </c>
      <c r="Q19" s="6" t="s">
        <v>91</v>
      </c>
      <c r="R19" s="6">
        <v>6</v>
      </c>
      <c r="S19" s="6" t="s">
        <v>92</v>
      </c>
      <c r="T19" s="6" t="s">
        <v>135</v>
      </c>
      <c r="U19" s="6" t="s">
        <v>93</v>
      </c>
      <c r="V19" s="6" t="s">
        <v>135</v>
      </c>
    </row>
    <row r="20" spans="1:23" s="6" customFormat="1" x14ac:dyDescent="0.25">
      <c r="A20" s="6" t="s">
        <v>94</v>
      </c>
      <c r="C20" s="6" t="s">
        <v>95</v>
      </c>
      <c r="D20" s="6" t="s">
        <v>135</v>
      </c>
      <c r="E20" s="6" t="s">
        <v>96</v>
      </c>
      <c r="F20" s="6">
        <v>2</v>
      </c>
      <c r="G20" s="6" t="s">
        <v>97</v>
      </c>
      <c r="H20" s="6" t="s">
        <v>134</v>
      </c>
      <c r="I20" s="6" t="s">
        <v>98</v>
      </c>
      <c r="J20" s="6">
        <v>1</v>
      </c>
      <c r="K20" s="6" t="s">
        <v>99</v>
      </c>
      <c r="L20" s="6">
        <v>1</v>
      </c>
      <c r="M20" s="6" t="s">
        <v>100</v>
      </c>
      <c r="N20" s="6" t="s">
        <v>135</v>
      </c>
      <c r="O20" s="6" t="s">
        <v>101</v>
      </c>
      <c r="P20" s="6">
        <v>1000000</v>
      </c>
    </row>
    <row r="21" spans="1:23" s="6" customFormat="1" x14ac:dyDescent="0.25">
      <c r="A21" s="6" t="s">
        <v>102</v>
      </c>
      <c r="C21" s="6" t="s">
        <v>103</v>
      </c>
      <c r="E21" s="6" t="s">
        <v>104</v>
      </c>
    </row>
    <row r="22" spans="1:23" s="6" customFormat="1" x14ac:dyDescent="0.25">
      <c r="A22" s="6" t="s">
        <v>105</v>
      </c>
      <c r="C22" s="6" t="s">
        <v>106</v>
      </c>
      <c r="E22" s="6" t="s">
        <v>107</v>
      </c>
      <c r="G22" s="6" t="s">
        <v>108</v>
      </c>
      <c r="I22" s="6" t="s">
        <v>109</v>
      </c>
      <c r="K22" s="6" t="s">
        <v>110</v>
      </c>
      <c r="M22" s="6" t="s">
        <v>111</v>
      </c>
    </row>
    <row r="23" spans="1:23" s="6" customFormat="1" x14ac:dyDescent="0.25">
      <c r="A23" s="6" t="s">
        <v>114</v>
      </c>
      <c r="C23" s="6" t="s">
        <v>115</v>
      </c>
      <c r="E23" s="6" t="s">
        <v>116</v>
      </c>
      <c r="G23" s="6" t="s">
        <v>117</v>
      </c>
      <c r="I23" s="6" t="s">
        <v>118</v>
      </c>
      <c r="K23" s="6" t="s">
        <v>119</v>
      </c>
      <c r="M23" s="6" t="s">
        <v>120</v>
      </c>
      <c r="O23" s="6" t="s">
        <v>121</v>
      </c>
      <c r="Q23" s="6" t="s">
        <v>122</v>
      </c>
      <c r="S23" s="6" t="s">
        <v>123</v>
      </c>
      <c r="U23" s="6" t="s">
        <v>124</v>
      </c>
      <c r="W23" s="6" t="s">
        <v>125</v>
      </c>
    </row>
    <row r="24" spans="1:23" s="6" customFormat="1" x14ac:dyDescent="0.25"/>
    <row r="25" spans="1:23" s="6" customFormat="1" x14ac:dyDescent="0.25">
      <c r="A25" s="6" t="s">
        <v>112</v>
      </c>
      <c r="B25" s="6" t="s">
        <v>139</v>
      </c>
      <c r="C25" s="6" t="s">
        <v>237</v>
      </c>
      <c r="D25" s="6" t="s">
        <v>241</v>
      </c>
      <c r="E25" s="6" t="s">
        <v>243</v>
      </c>
      <c r="F25" s="6" t="s">
        <v>245</v>
      </c>
      <c r="G25" s="6" t="s">
        <v>247</v>
      </c>
      <c r="H25" s="6" t="s">
        <v>249</v>
      </c>
      <c r="I25" s="6" t="s">
        <v>251</v>
      </c>
      <c r="J25" s="6" t="s">
        <v>253</v>
      </c>
      <c r="K25" s="6" t="s">
        <v>255</v>
      </c>
      <c r="L25" s="6" t="s">
        <v>257</v>
      </c>
      <c r="M25" s="6" t="s">
        <v>259</v>
      </c>
      <c r="N25" s="6" t="s">
        <v>261</v>
      </c>
      <c r="O25" s="6" t="s">
        <v>263</v>
      </c>
      <c r="P25" s="6" t="s">
        <v>265</v>
      </c>
      <c r="Q25" s="6" t="s">
        <v>267</v>
      </c>
      <c r="R25" s="6" t="s">
        <v>269</v>
      </c>
      <c r="S25" s="6" t="s">
        <v>271</v>
      </c>
      <c r="T25" s="6" t="s">
        <v>292</v>
      </c>
      <c r="U25" s="6" t="s">
        <v>293</v>
      </c>
      <c r="V25" s="6" t="s">
        <v>320</v>
      </c>
    </row>
    <row r="26" spans="1:23" s="6" customFormat="1" x14ac:dyDescent="0.25">
      <c r="A26" s="6" t="s">
        <v>113</v>
      </c>
      <c r="B26" s="6" t="s">
        <v>140</v>
      </c>
      <c r="C26" s="6" t="s">
        <v>140</v>
      </c>
      <c r="D26" s="6" t="s">
        <v>242</v>
      </c>
      <c r="E26" s="6" t="s">
        <v>244</v>
      </c>
      <c r="F26" s="6" t="s">
        <v>246</v>
      </c>
      <c r="G26" s="6" t="s">
        <v>248</v>
      </c>
      <c r="H26" s="6" t="s">
        <v>250</v>
      </c>
      <c r="I26" s="6" t="s">
        <v>252</v>
      </c>
      <c r="J26" s="6" t="s">
        <v>254</v>
      </c>
      <c r="K26" s="6" t="s">
        <v>256</v>
      </c>
      <c r="L26" s="6" t="s">
        <v>258</v>
      </c>
      <c r="M26" s="6" t="s">
        <v>260</v>
      </c>
      <c r="N26" s="6" t="s">
        <v>262</v>
      </c>
      <c r="O26" s="6" t="s">
        <v>264</v>
      </c>
      <c r="P26" s="6" t="s">
        <v>266</v>
      </c>
      <c r="Q26" s="6" t="s">
        <v>268</v>
      </c>
      <c r="R26" s="6" t="s">
        <v>270</v>
      </c>
      <c r="S26" s="6" t="s">
        <v>272</v>
      </c>
      <c r="T26" s="6" t="s">
        <v>272</v>
      </c>
      <c r="U26" s="6" t="s">
        <v>272</v>
      </c>
      <c r="V26" s="6" t="s">
        <v>272</v>
      </c>
    </row>
    <row r="27" spans="1:23" s="6" customFormat="1" x14ac:dyDescent="0.25">
      <c r="A27" s="6" t="s">
        <v>127</v>
      </c>
      <c r="C27" s="6" t="s">
        <v>128</v>
      </c>
      <c r="D27" s="6" t="s">
        <v>135</v>
      </c>
      <c r="E27" s="6" t="s">
        <v>129</v>
      </c>
      <c r="F27" s="6">
        <v>0</v>
      </c>
      <c r="G27" s="6" t="s">
        <v>76</v>
      </c>
      <c r="H27" s="6">
        <v>0</v>
      </c>
      <c r="I27" s="6" t="s">
        <v>130</v>
      </c>
      <c r="J27" s="6">
        <v>0</v>
      </c>
      <c r="K27" s="6" t="s">
        <v>131</v>
      </c>
      <c r="L27" s="6" t="s">
        <v>135</v>
      </c>
      <c r="M27" s="6" t="s">
        <v>132</v>
      </c>
      <c r="N27" s="6">
        <v>0</v>
      </c>
      <c r="O27" s="6" t="s">
        <v>133</v>
      </c>
      <c r="P27" s="6">
        <v>0</v>
      </c>
    </row>
    <row r="28" spans="1:23" s="6" customFormat="1" x14ac:dyDescent="0.25"/>
    <row r="29" spans="1:23" s="6" customFormat="1" x14ac:dyDescent="0.25">
      <c r="A29" s="6" t="s">
        <v>126</v>
      </c>
    </row>
    <row r="30" spans="1:23" s="6" customFormat="1" x14ac:dyDescent="0.25"/>
    <row r="31" spans="1:23" s="6" customFormat="1" x14ac:dyDescent="0.25"/>
    <row r="32" spans="1:2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47</v>
      </c>
      <c r="B121" s="11" t="s">
        <v>48</v>
      </c>
      <c r="C121" s="11" t="s">
        <v>52</v>
      </c>
      <c r="D121" s="11" t="s">
        <v>49</v>
      </c>
      <c r="E121" s="11" t="str">
        <f>Data!$B$2</f>
        <v>Serotype</v>
      </c>
      <c r="F121" s="11" t="s">
        <v>50</v>
      </c>
      <c r="G121" s="11">
        <v>1</v>
      </c>
      <c r="H121" s="11" t="s">
        <v>51</v>
      </c>
      <c r="I121" s="11">
        <v>1</v>
      </c>
    </row>
    <row r="128" spans="1:9" s="6" customFormat="1" x14ac:dyDescent="0.25">
      <c r="A128" s="6" t="s">
        <v>136</v>
      </c>
      <c r="C128" s="6" t="s">
        <v>137</v>
      </c>
      <c r="D128" s="6">
        <v>1</v>
      </c>
      <c r="E128" s="6" t="s">
        <v>138</v>
      </c>
      <c r="F128" s="6">
        <v>5</v>
      </c>
    </row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58</v>
      </c>
      <c r="B133" s="4" t="s">
        <v>48</v>
      </c>
      <c r="C133" s="4" t="s">
        <v>59</v>
      </c>
      <c r="D133" s="4" t="s">
        <v>49</v>
      </c>
      <c r="E133" s="4" t="str">
        <f>Data!$C$2</f>
        <v>Time</v>
      </c>
      <c r="F133" s="4" t="s">
        <v>50</v>
      </c>
      <c r="G133" s="4">
        <v>2</v>
      </c>
      <c r="H133" s="4" t="s">
        <v>51</v>
      </c>
      <c r="I133" s="4">
        <v>3</v>
      </c>
    </row>
    <row r="140" spans="1:9" s="6" customFormat="1" x14ac:dyDescent="0.25">
      <c r="A140" s="6" t="s">
        <v>136</v>
      </c>
      <c r="C140" s="6" t="s">
        <v>137</v>
      </c>
      <c r="D140" s="6">
        <v>1</v>
      </c>
      <c r="E140" s="6" t="s">
        <v>138</v>
      </c>
      <c r="F140" s="6">
        <v>5</v>
      </c>
    </row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9" x14ac:dyDescent="0.25">
      <c r="A145" s="5" t="s">
        <v>65</v>
      </c>
      <c r="B145" s="4" t="s">
        <v>48</v>
      </c>
      <c r="C145" s="4" t="s">
        <v>66</v>
      </c>
      <c r="D145" s="4" t="s">
        <v>49</v>
      </c>
      <c r="E145" s="13" t="str">
        <f>Data!$D$2</f>
        <v>Log</v>
      </c>
      <c r="F145" s="4" t="s">
        <v>50</v>
      </c>
      <c r="G145" s="4">
        <v>3</v>
      </c>
      <c r="H145" s="4" t="s">
        <v>51</v>
      </c>
      <c r="I145" s="4">
        <v>4</v>
      </c>
    </row>
    <row r="152" spans="1:9" s="6" customFormat="1" x14ac:dyDescent="0.25">
      <c r="A152" s="6" t="s">
        <v>136</v>
      </c>
      <c r="C152" s="6" t="s">
        <v>137</v>
      </c>
      <c r="D152" s="6">
        <v>1</v>
      </c>
      <c r="E152" s="6" t="s">
        <v>138</v>
      </c>
      <c r="F152" s="6">
        <v>5</v>
      </c>
    </row>
    <row r="153" spans="1:9" s="6" customFormat="1" x14ac:dyDescent="0.25"/>
    <row r="154" spans="1:9" s="6" customFormat="1" x14ac:dyDescent="0.25"/>
    <row r="155" spans="1:9" s="6" customFormat="1" x14ac:dyDescent="0.25"/>
    <row r="156" spans="1:9" s="12" customFormat="1" x14ac:dyDescent="0.25"/>
    <row r="157" spans="1:9" x14ac:dyDescent="0.25">
      <c r="A157" s="5" t="s">
        <v>226</v>
      </c>
      <c r="B157" s="4" t="s">
        <v>48</v>
      </c>
      <c r="C157" s="4" t="s">
        <v>317</v>
      </c>
      <c r="D157" s="4" t="s">
        <v>49</v>
      </c>
      <c r="E157" s="4" t="str">
        <f>Data!$A$2</f>
        <v>Tag</v>
      </c>
      <c r="F157" s="4" t="s">
        <v>50</v>
      </c>
      <c r="G157" s="4">
        <v>4</v>
      </c>
      <c r="H157" s="4" t="s">
        <v>51</v>
      </c>
      <c r="I157" s="4">
        <v>5</v>
      </c>
    </row>
    <row r="164" spans="1:6" s="6" customFormat="1" x14ac:dyDescent="0.25">
      <c r="A164" s="6" t="s">
        <v>136</v>
      </c>
      <c r="C164" s="6" t="s">
        <v>137</v>
      </c>
      <c r="D164" s="6">
        <v>1</v>
      </c>
      <c r="E164" s="6" t="s">
        <v>138</v>
      </c>
      <c r="F164" s="6">
        <v>5</v>
      </c>
    </row>
    <row r="165" spans="1:6" s="6" customFormat="1" x14ac:dyDescent="0.25"/>
    <row r="166" spans="1:6" s="6" customFormat="1" x14ac:dyDescent="0.25"/>
    <row r="167" spans="1:6" s="6" customFormat="1" x14ac:dyDescent="0.25"/>
    <row r="168" spans="1:6" s="12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20" x14ac:dyDescent="0.25">
      <c r="A1" s="5" t="s">
        <v>22</v>
      </c>
      <c r="B1" s="4" t="s">
        <v>42</v>
      </c>
      <c r="C1" s="3" t="s">
        <v>33</v>
      </c>
      <c r="E1" s="3" t="s">
        <v>34</v>
      </c>
      <c r="G1" s="3" t="s">
        <v>35</v>
      </c>
      <c r="I1" s="3" t="s">
        <v>36</v>
      </c>
      <c r="J1" s="3">
        <v>1</v>
      </c>
      <c r="K1" s="3" t="s">
        <v>37</v>
      </c>
      <c r="L1" s="3">
        <v>0</v>
      </c>
      <c r="M1" s="3" t="s">
        <v>38</v>
      </c>
      <c r="N1" s="3">
        <v>0</v>
      </c>
      <c r="O1" s="3" t="s">
        <v>39</v>
      </c>
      <c r="P1" s="3">
        <v>1</v>
      </c>
      <c r="Q1" s="3" t="s">
        <v>40</v>
      </c>
      <c r="R1" s="3">
        <v>0</v>
      </c>
      <c r="S1" s="3" t="s">
        <v>41</v>
      </c>
      <c r="T1" s="3">
        <v>0</v>
      </c>
    </row>
    <row r="2" spans="1:20" x14ac:dyDescent="0.25">
      <c r="A2" s="5" t="s">
        <v>18</v>
      </c>
      <c r="B2" s="4" t="s">
        <v>21</v>
      </c>
    </row>
    <row r="3" spans="1:20" x14ac:dyDescent="0.25">
      <c r="A3" s="5" t="s">
        <v>23</v>
      </c>
      <c r="B3" s="4" t="b">
        <f>IF(B10&gt;256,"TripUpST110AndEarlier",TRUE)</f>
        <v>1</v>
      </c>
    </row>
    <row r="4" spans="1:20" x14ac:dyDescent="0.25">
      <c r="A4" s="5" t="s">
        <v>24</v>
      </c>
      <c r="B4" s="4" t="s">
        <v>43</v>
      </c>
    </row>
    <row r="5" spans="1:20" x14ac:dyDescent="0.25">
      <c r="A5" s="5" t="s">
        <v>25</v>
      </c>
      <c r="B5" s="4" t="b">
        <v>1</v>
      </c>
    </row>
    <row r="6" spans="1:20" x14ac:dyDescent="0.25">
      <c r="A6" s="5" t="s">
        <v>26</v>
      </c>
      <c r="B6" s="4" t="b">
        <v>1</v>
      </c>
    </row>
    <row r="7" spans="1:20" s="4" customFormat="1" x14ac:dyDescent="0.25">
      <c r="A7" s="5" t="s">
        <v>27</v>
      </c>
      <c r="B7" s="4" t="str">
        <f>Data!$A$2:$D$278</f>
        <v>8,20:-:z6</v>
      </c>
    </row>
    <row r="8" spans="1:20" x14ac:dyDescent="0.25">
      <c r="A8" s="5" t="s">
        <v>28</v>
      </c>
      <c r="B8" s="4">
        <v>1</v>
      </c>
      <c r="C8" s="3" t="s">
        <v>31</v>
      </c>
      <c r="D8" s="3" t="s">
        <v>32</v>
      </c>
    </row>
    <row r="9" spans="1:20" x14ac:dyDescent="0.25">
      <c r="A9" s="5" t="s">
        <v>29</v>
      </c>
      <c r="B9" s="4"/>
    </row>
    <row r="10" spans="1:20" x14ac:dyDescent="0.25">
      <c r="A10" s="5" t="s">
        <v>30</v>
      </c>
      <c r="B10" s="4">
        <v>4</v>
      </c>
    </row>
    <row r="12" spans="1:20" x14ac:dyDescent="0.25">
      <c r="A12" s="5" t="s">
        <v>44</v>
      </c>
      <c r="B12" s="4" t="s">
        <v>53</v>
      </c>
      <c r="C12" s="4" t="s">
        <v>0</v>
      </c>
      <c r="D12" s="4" t="s">
        <v>54</v>
      </c>
      <c r="E12" s="4" t="b">
        <v>1</v>
      </c>
      <c r="F12" s="4">
        <v>0</v>
      </c>
      <c r="G12" s="4">
        <v>4</v>
      </c>
    </row>
    <row r="13" spans="1:20" s="4" customFormat="1" x14ac:dyDescent="0.25">
      <c r="A13" s="5" t="s">
        <v>45</v>
      </c>
      <c r="B13" s="4" t="str">
        <f>Data!$B$2:$B$278</f>
        <v>8,20:-:z6</v>
      </c>
    </row>
    <row r="14" spans="1:20" s="9" customFormat="1" x14ac:dyDescent="0.25">
      <c r="A14" s="8" t="s">
        <v>46</v>
      </c>
    </row>
    <row r="15" spans="1:20" x14ac:dyDescent="0.25">
      <c r="A15" s="5" t="s">
        <v>55</v>
      </c>
      <c r="B15" s="4" t="s">
        <v>60</v>
      </c>
      <c r="C15" s="4" t="s">
        <v>1</v>
      </c>
      <c r="D15" s="4" t="s">
        <v>61</v>
      </c>
      <c r="E15" s="4" t="b">
        <v>1</v>
      </c>
      <c r="F15" s="4">
        <v>0</v>
      </c>
      <c r="G15" s="4">
        <v>4</v>
      </c>
    </row>
    <row r="16" spans="1:20" s="4" customFormat="1" x14ac:dyDescent="0.25">
      <c r="A16" s="5" t="s">
        <v>56</v>
      </c>
      <c r="B16" s="4">
        <f>Data!$C$2:$C$278</f>
        <v>2</v>
      </c>
    </row>
    <row r="17" spans="1:7" s="9" customFormat="1" x14ac:dyDescent="0.25">
      <c r="A17" s="8" t="s">
        <v>57</v>
      </c>
    </row>
    <row r="18" spans="1:7" x14ac:dyDescent="0.25">
      <c r="A18" s="5" t="s">
        <v>62</v>
      </c>
      <c r="B18" s="4" t="s">
        <v>67</v>
      </c>
      <c r="C18" s="4" t="s">
        <v>2</v>
      </c>
      <c r="D18" s="4" t="s">
        <v>68</v>
      </c>
      <c r="E18" s="4" t="b">
        <v>1</v>
      </c>
      <c r="F18" s="4">
        <v>0</v>
      </c>
      <c r="G18" s="4">
        <v>4</v>
      </c>
    </row>
    <row r="19" spans="1:7" s="4" customFormat="1" x14ac:dyDescent="0.25">
      <c r="A19" s="5" t="s">
        <v>63</v>
      </c>
      <c r="B19" s="13">
        <f>Data!$D$2:$D$278</f>
        <v>4.9797102241769</v>
      </c>
    </row>
    <row r="20" spans="1:7" s="9" customFormat="1" x14ac:dyDescent="0.25">
      <c r="A20" s="8" t="s">
        <v>64</v>
      </c>
    </row>
    <row r="21" spans="1:7" x14ac:dyDescent="0.25">
      <c r="A21" s="5" t="s">
        <v>223</v>
      </c>
      <c r="B21" s="4" t="s">
        <v>318</v>
      </c>
      <c r="C21" s="4" t="s">
        <v>314</v>
      </c>
      <c r="D21" s="4" t="s">
        <v>319</v>
      </c>
      <c r="E21" s="4" t="b">
        <v>1</v>
      </c>
      <c r="F21" s="4">
        <v>0</v>
      </c>
      <c r="G21" s="4">
        <v>4</v>
      </c>
    </row>
    <row r="22" spans="1:7" s="4" customFormat="1" x14ac:dyDescent="0.25">
      <c r="A22" s="5" t="s">
        <v>224</v>
      </c>
      <c r="B22" s="4" t="str">
        <f>Data!$A$2:$A$278</f>
        <v>Train</v>
      </c>
    </row>
    <row r="23" spans="1:7" s="9" customFormat="1" x14ac:dyDescent="0.25">
      <c r="A23" s="8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workbookViewId="0">
      <selection activeCell="C22" sqref="C22"/>
    </sheetView>
  </sheetViews>
  <sheetFormatPr defaultRowHeight="15" x14ac:dyDescent="0.25"/>
  <cols>
    <col min="1" max="1" width="18.140625" customWidth="1"/>
    <col min="4" max="4" width="5.7109375" customWidth="1"/>
    <col min="5" max="5" width="8.85546875" bestFit="1" customWidth="1"/>
    <col min="6" max="6" width="10.140625" bestFit="1" customWidth="1"/>
    <col min="7" max="7" width="5.7109375" customWidth="1"/>
  </cols>
  <sheetData>
    <row r="1" spans="1:6" ht="15.75" thickBot="1" x14ac:dyDescent="0.3">
      <c r="E1" s="116" t="s">
        <v>287</v>
      </c>
      <c r="F1" s="116"/>
    </row>
    <row r="2" spans="1:6" ht="15.75" thickTop="1" x14ac:dyDescent="0.25">
      <c r="A2" s="79" t="s">
        <v>0</v>
      </c>
      <c r="B2" s="80" t="s">
        <v>1</v>
      </c>
      <c r="C2" s="84" t="s">
        <v>2</v>
      </c>
      <c r="E2" s="61" t="s">
        <v>230</v>
      </c>
      <c r="F2" s="85" t="s">
        <v>233</v>
      </c>
    </row>
    <row r="3" spans="1:6" x14ac:dyDescent="0.25">
      <c r="A3" s="111" t="s">
        <v>5</v>
      </c>
      <c r="B3" s="112">
        <v>0</v>
      </c>
      <c r="C3" s="89" t="e">
        <f ca="1">NetOutputPrediction(NTLP_VP202CEC6111979978, "DG2A9DEC02", "VP202CEC6111979978", Predict!$A$2:$C$2, A3:C3)</f>
        <v>#NAME?</v>
      </c>
      <c r="E3" s="64" t="s">
        <v>290</v>
      </c>
      <c r="F3" s="86" t="e">
        <f ca="1">NetOutputPrediction(NTLP_VP34FB8D1F2F512F, "DG20C7253D", "VP34FB8D1F2F512F", Predict!$A$2:$C$2, A3:C3)</f>
        <v>#NAME?</v>
      </c>
    </row>
    <row r="4" spans="1:6" x14ac:dyDescent="0.25">
      <c r="A4" s="81" t="str">
        <f>A3</f>
        <v>Kentucky</v>
      </c>
      <c r="B4" s="113">
        <v>0.5</v>
      </c>
      <c r="C4" s="90" t="e">
        <f ca="1">NetOutputPrediction(NTLP_VP202CEC6111979978, "DG2A9DEC02", "VP202CEC6111979978", Predict!$A$2:$C$2, A4:C4)</f>
        <v>#NAME?</v>
      </c>
      <c r="E4" s="66" t="s">
        <v>290</v>
      </c>
      <c r="F4" s="87" t="e">
        <f ca="1">NetOutputPrediction(NTLP_VP34FB8D1F2F512F, "DG20C7253D", "VP34FB8D1F2F512F", Predict!$A$2:$C$2, A4:C4)</f>
        <v>#NAME?</v>
      </c>
    </row>
    <row r="5" spans="1:6" x14ac:dyDescent="0.25">
      <c r="A5" s="81" t="str">
        <f t="shared" ref="A5:A19" si="0">A4</f>
        <v>Kentucky</v>
      </c>
      <c r="B5" s="113">
        <v>1</v>
      </c>
      <c r="C5" s="90" t="e">
        <f ca="1">NetOutputPrediction(NTLP_VP202CEC6111979978, "DG2A9DEC02", "VP202CEC6111979978", Predict!$A$2:$C$2, A5:C5)</f>
        <v>#NAME?</v>
      </c>
      <c r="E5" s="66" t="s">
        <v>290</v>
      </c>
      <c r="F5" s="87" t="e">
        <f ca="1">NetOutputPrediction(NTLP_VP34FB8D1F2F512F, "DG20C7253D", "VP34FB8D1F2F512F", Predict!$A$2:$C$2, A5:C5)</f>
        <v>#NAME?</v>
      </c>
    </row>
    <row r="6" spans="1:6" x14ac:dyDescent="0.25">
      <c r="A6" s="81" t="str">
        <f t="shared" si="0"/>
        <v>Kentucky</v>
      </c>
      <c r="B6" s="113">
        <v>1.5</v>
      </c>
      <c r="C6" s="90" t="e">
        <f ca="1">NetOutputPrediction(NTLP_VP202CEC6111979978, "DG2A9DEC02", "VP202CEC6111979978", Predict!$A$2:$C$2, A6:C6)</f>
        <v>#NAME?</v>
      </c>
      <c r="E6" s="66" t="s">
        <v>290</v>
      </c>
      <c r="F6" s="87" t="e">
        <f ca="1">NetOutputPrediction(NTLP_VP34FB8D1F2F512F, "DG20C7253D", "VP34FB8D1F2F512F", Predict!$A$2:$C$2, A6:C6)</f>
        <v>#NAME?</v>
      </c>
    </row>
    <row r="7" spans="1:6" x14ac:dyDescent="0.25">
      <c r="A7" s="81" t="str">
        <f t="shared" si="0"/>
        <v>Kentucky</v>
      </c>
      <c r="B7" s="113">
        <v>2</v>
      </c>
      <c r="C7" s="90" t="e">
        <f ca="1">NetOutputPrediction(NTLP_VP202CEC6111979978, "DG2A9DEC02", "VP202CEC6111979978", Predict!$A$2:$C$2, A7:C7)</f>
        <v>#NAME?</v>
      </c>
      <c r="E7" s="66" t="s">
        <v>290</v>
      </c>
      <c r="F7" s="87" t="e">
        <f ca="1">NetOutputPrediction(NTLP_VP34FB8D1F2F512F, "DG20C7253D", "VP34FB8D1F2F512F", Predict!$A$2:$C$2, A7:C7)</f>
        <v>#NAME?</v>
      </c>
    </row>
    <row r="8" spans="1:6" x14ac:dyDescent="0.25">
      <c r="A8" s="81" t="str">
        <f t="shared" si="0"/>
        <v>Kentucky</v>
      </c>
      <c r="B8" s="113">
        <v>2.5</v>
      </c>
      <c r="C8" s="90" t="e">
        <f ca="1">NetOutputPrediction(NTLP_VP202CEC6111979978, "DG2A9DEC02", "VP202CEC6111979978", Predict!$A$2:$C$2, A8:C8)</f>
        <v>#NAME?</v>
      </c>
      <c r="E8" s="66" t="s">
        <v>290</v>
      </c>
      <c r="F8" s="87" t="e">
        <f ca="1">NetOutputPrediction(NTLP_VP34FB8D1F2F512F, "DG20C7253D", "VP34FB8D1F2F512F", Predict!$A$2:$C$2, A8:C8)</f>
        <v>#NAME?</v>
      </c>
    </row>
    <row r="9" spans="1:6" x14ac:dyDescent="0.25">
      <c r="A9" s="81" t="str">
        <f t="shared" si="0"/>
        <v>Kentucky</v>
      </c>
      <c r="B9" s="113">
        <v>3</v>
      </c>
      <c r="C9" s="90" t="e">
        <f ca="1">NetOutputPrediction(NTLP_VP202CEC6111979978, "DG2A9DEC02", "VP202CEC6111979978", Predict!$A$2:$C$2, A9:C9)</f>
        <v>#NAME?</v>
      </c>
      <c r="E9" s="66" t="s">
        <v>290</v>
      </c>
      <c r="F9" s="87" t="e">
        <f ca="1">NetOutputPrediction(NTLP_VP34FB8D1F2F512F, "DG20C7253D", "VP34FB8D1F2F512F", Predict!$A$2:$C$2, A9:C9)</f>
        <v>#NAME?</v>
      </c>
    </row>
    <row r="10" spans="1:6" x14ac:dyDescent="0.25">
      <c r="A10" s="81" t="str">
        <f t="shared" si="0"/>
        <v>Kentucky</v>
      </c>
      <c r="B10" s="113">
        <v>3.5</v>
      </c>
      <c r="C10" s="90" t="e">
        <f ca="1">NetOutputPrediction(NTLP_VP202CEC6111979978, "DG2A9DEC02", "VP202CEC6111979978", Predict!$A$2:$C$2, A10:C10)</f>
        <v>#NAME?</v>
      </c>
      <c r="E10" s="66" t="s">
        <v>290</v>
      </c>
      <c r="F10" s="87" t="e">
        <f ca="1">NetOutputPrediction(NTLP_VP34FB8D1F2F512F, "DG20C7253D", "VP34FB8D1F2F512F", Predict!$A$2:$C$2, A10:C10)</f>
        <v>#NAME?</v>
      </c>
    </row>
    <row r="11" spans="1:6" x14ac:dyDescent="0.25">
      <c r="A11" s="81" t="str">
        <f t="shared" si="0"/>
        <v>Kentucky</v>
      </c>
      <c r="B11" s="113">
        <v>4</v>
      </c>
      <c r="C11" s="90" t="e">
        <f ca="1">NetOutputPrediction(NTLP_VP202CEC6111979978, "DG2A9DEC02", "VP202CEC6111979978", Predict!$A$2:$C$2, A11:C11)</f>
        <v>#NAME?</v>
      </c>
      <c r="E11" s="66" t="s">
        <v>290</v>
      </c>
      <c r="F11" s="87" t="e">
        <f ca="1">NetOutputPrediction(NTLP_VP34FB8D1F2F512F, "DG20C7253D", "VP34FB8D1F2F512F", Predict!$A$2:$C$2, A11:C11)</f>
        <v>#NAME?</v>
      </c>
    </row>
    <row r="12" spans="1:6" x14ac:dyDescent="0.25">
      <c r="A12" s="81" t="str">
        <f t="shared" si="0"/>
        <v>Kentucky</v>
      </c>
      <c r="B12" s="113">
        <v>4.5</v>
      </c>
      <c r="C12" s="90" t="e">
        <f ca="1">NetOutputPrediction(NTLP_VP202CEC6111979978, "DG2A9DEC02", "VP202CEC6111979978", Predict!$A$2:$C$2, A12:C12)</f>
        <v>#NAME?</v>
      </c>
      <c r="E12" s="66" t="s">
        <v>290</v>
      </c>
      <c r="F12" s="87" t="e">
        <f ca="1">NetOutputPrediction(NTLP_VP34FB8D1F2F512F, "DG20C7253D", "VP34FB8D1F2F512F", Predict!$A$2:$C$2, A12:C12)</f>
        <v>#NAME?</v>
      </c>
    </row>
    <row r="13" spans="1:6" x14ac:dyDescent="0.25">
      <c r="A13" s="81" t="str">
        <f t="shared" si="0"/>
        <v>Kentucky</v>
      </c>
      <c r="B13" s="113">
        <v>5</v>
      </c>
      <c r="C13" s="90" t="e">
        <f ca="1">NetOutputPrediction(NTLP_VP202CEC6111979978, "DG2A9DEC02", "VP202CEC6111979978", Predict!$A$2:$C$2, A13:C13)</f>
        <v>#NAME?</v>
      </c>
      <c r="E13" s="66" t="s">
        <v>290</v>
      </c>
      <c r="F13" s="87" t="e">
        <f ca="1">NetOutputPrediction(NTLP_VP34FB8D1F2F512F, "DG20C7253D", "VP34FB8D1F2F512F", Predict!$A$2:$C$2, A13:C13)</f>
        <v>#NAME?</v>
      </c>
    </row>
    <row r="14" spans="1:6" x14ac:dyDescent="0.25">
      <c r="A14" s="81" t="str">
        <f t="shared" si="0"/>
        <v>Kentucky</v>
      </c>
      <c r="B14" s="113">
        <v>5.5</v>
      </c>
      <c r="C14" s="90" t="e">
        <f ca="1">NetOutputPrediction(NTLP_VP202CEC6111979978, "DG2A9DEC02", "VP202CEC6111979978", Predict!$A$2:$C$2, A14:C14)</f>
        <v>#NAME?</v>
      </c>
      <c r="E14" s="66" t="s">
        <v>290</v>
      </c>
      <c r="F14" s="87" t="e">
        <f ca="1">NetOutputPrediction(NTLP_VP34FB8D1F2F512F, "DG20C7253D", "VP34FB8D1F2F512F", Predict!$A$2:$C$2, A14:C14)</f>
        <v>#NAME?</v>
      </c>
    </row>
    <row r="15" spans="1:6" x14ac:dyDescent="0.25">
      <c r="A15" s="81" t="str">
        <f t="shared" si="0"/>
        <v>Kentucky</v>
      </c>
      <c r="B15" s="113">
        <v>6</v>
      </c>
      <c r="C15" s="90" t="e">
        <f ca="1">NetOutputPrediction(NTLP_VP202CEC6111979978, "DG2A9DEC02", "VP202CEC6111979978", Predict!$A$2:$C$2, A15:C15)</f>
        <v>#NAME?</v>
      </c>
      <c r="E15" s="66" t="s">
        <v>290</v>
      </c>
      <c r="F15" s="87" t="e">
        <f ca="1">NetOutputPrediction(NTLP_VP34FB8D1F2F512F, "DG20C7253D", "VP34FB8D1F2F512F", Predict!$A$2:$C$2, A15:C15)</f>
        <v>#NAME?</v>
      </c>
    </row>
    <row r="16" spans="1:6" x14ac:dyDescent="0.25">
      <c r="A16" s="81" t="str">
        <f t="shared" si="0"/>
        <v>Kentucky</v>
      </c>
      <c r="B16" s="113">
        <v>6.5</v>
      </c>
      <c r="C16" s="90" t="e">
        <f ca="1">NetOutputPrediction(NTLP_VP202CEC6111979978, "DG2A9DEC02", "VP202CEC6111979978", Predict!$A$2:$C$2, A16:C16)</f>
        <v>#NAME?</v>
      </c>
      <c r="E16" s="66" t="s">
        <v>290</v>
      </c>
      <c r="F16" s="87" t="e">
        <f ca="1">NetOutputPrediction(NTLP_VP34FB8D1F2F512F, "DG20C7253D", "VP34FB8D1F2F512F", Predict!$A$2:$C$2, A16:C16)</f>
        <v>#NAME?</v>
      </c>
    </row>
    <row r="17" spans="1:6" x14ac:dyDescent="0.25">
      <c r="A17" s="81" t="str">
        <f t="shared" si="0"/>
        <v>Kentucky</v>
      </c>
      <c r="B17" s="113">
        <v>7</v>
      </c>
      <c r="C17" s="90" t="e">
        <f ca="1">NetOutputPrediction(NTLP_VP202CEC6111979978, "DG2A9DEC02", "VP202CEC6111979978", Predict!$A$2:$C$2, A17:C17)</f>
        <v>#NAME?</v>
      </c>
      <c r="E17" s="66" t="s">
        <v>290</v>
      </c>
      <c r="F17" s="87" t="e">
        <f ca="1">NetOutputPrediction(NTLP_VP34FB8D1F2F512F, "DG20C7253D", "VP34FB8D1F2F512F", Predict!$A$2:$C$2, A17:C17)</f>
        <v>#NAME?</v>
      </c>
    </row>
    <row r="18" spans="1:6" x14ac:dyDescent="0.25">
      <c r="A18" s="81" t="str">
        <f t="shared" si="0"/>
        <v>Kentucky</v>
      </c>
      <c r="B18" s="113">
        <v>7.5</v>
      </c>
      <c r="C18" s="90" t="e">
        <f ca="1">NetOutputPrediction(NTLP_VP202CEC6111979978, "DG2A9DEC02", "VP202CEC6111979978", Predict!$A$2:$C$2, A18:C18)</f>
        <v>#NAME?</v>
      </c>
      <c r="E18" s="66" t="s">
        <v>290</v>
      </c>
      <c r="F18" s="87" t="e">
        <f ca="1">NetOutputPrediction(NTLP_VP34FB8D1F2F512F, "DG20C7253D", "VP34FB8D1F2F512F", Predict!$A$2:$C$2, A18:C18)</f>
        <v>#NAME?</v>
      </c>
    </row>
    <row r="19" spans="1:6" ht="15.75" thickBot="1" x14ac:dyDescent="0.3">
      <c r="A19" s="82" t="str">
        <f t="shared" si="0"/>
        <v>Kentucky</v>
      </c>
      <c r="B19" s="114">
        <v>8</v>
      </c>
      <c r="C19" s="91" t="e">
        <f ca="1">NetOutputPrediction(NTLP_VP202CEC6111979978, "DG2A9DEC02", "VP202CEC6111979978", Predict!$A$2:$C$2, A19:C19)</f>
        <v>#NAME?</v>
      </c>
      <c r="E19" s="68" t="s">
        <v>290</v>
      </c>
      <c r="F19" s="88" t="e">
        <f ca="1">NetOutputPrediction(NTLP_VP34FB8D1F2F512F, "DG20C7253D", "VP34FB8D1F2F512F", Predict!$A$2:$C$2, A19:C19)</f>
        <v>#NAME?</v>
      </c>
    </row>
    <row r="20" spans="1:6" ht="15.75" thickTop="1" x14ac:dyDescent="0.25"/>
    <row r="21" spans="1:6" x14ac:dyDescent="0.25">
      <c r="A21" s="1" t="s">
        <v>291</v>
      </c>
    </row>
    <row r="22" spans="1:6" x14ac:dyDescent="0.25">
      <c r="A22" s="1" t="s">
        <v>3</v>
      </c>
    </row>
    <row r="23" spans="1:6" x14ac:dyDescent="0.25">
      <c r="A23" s="1" t="s">
        <v>4</v>
      </c>
    </row>
    <row r="24" spans="1:6" x14ac:dyDescent="0.25">
      <c r="A24" s="1" t="s">
        <v>5</v>
      </c>
    </row>
    <row r="25" spans="1:6" x14ac:dyDescent="0.25">
      <c r="A25" s="1" t="s">
        <v>6</v>
      </c>
    </row>
    <row r="26" spans="1:6" x14ac:dyDescent="0.25">
      <c r="A26" s="1" t="s">
        <v>7</v>
      </c>
    </row>
    <row r="27" spans="1:6" x14ac:dyDescent="0.25">
      <c r="A27" s="1" t="s">
        <v>8</v>
      </c>
    </row>
    <row r="28" spans="1:6" x14ac:dyDescent="0.25">
      <c r="A28" s="1" t="s">
        <v>9</v>
      </c>
    </row>
  </sheetData>
  <mergeCells count="1">
    <mergeCell ref="E1:F1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07"/>
  <sheetViews>
    <sheetView workbookViewId="0">
      <selection activeCell="G1003" sqref="G1003:J1086"/>
    </sheetView>
  </sheetViews>
  <sheetFormatPr defaultRowHeight="15" x14ac:dyDescent="0.25"/>
  <cols>
    <col min="1" max="1" width="0.28515625" customWidth="1"/>
    <col min="2" max="2" width="25.140625" bestFit="1" customWidth="1"/>
    <col min="3" max="3" width="24.140625" bestFit="1" customWidth="1"/>
  </cols>
  <sheetData>
    <row r="1" spans="2:3" s="26" customFormat="1" ht="18" x14ac:dyDescent="0.25">
      <c r="B1" s="29" t="s">
        <v>162</v>
      </c>
    </row>
    <row r="2" spans="2:3" s="27" customFormat="1" ht="10.5" x14ac:dyDescent="0.15">
      <c r="B2" s="30" t="s">
        <v>163</v>
      </c>
    </row>
    <row r="3" spans="2:3" s="27" customFormat="1" ht="10.5" x14ac:dyDescent="0.15">
      <c r="B3" s="30" t="s">
        <v>333</v>
      </c>
    </row>
    <row r="4" spans="2:3" s="27" customFormat="1" ht="10.5" x14ac:dyDescent="0.15">
      <c r="B4" s="30" t="s">
        <v>164</v>
      </c>
    </row>
    <row r="5" spans="2:3" s="28" customFormat="1" ht="10.5" x14ac:dyDescent="0.15">
      <c r="B5" s="31" t="s">
        <v>165</v>
      </c>
    </row>
    <row r="6" spans="2:3" ht="15.75" thickBot="1" x14ac:dyDescent="0.3"/>
    <row r="7" spans="2:3" x14ac:dyDescent="0.25">
      <c r="B7" s="36" t="s">
        <v>166</v>
      </c>
      <c r="C7" s="39"/>
    </row>
    <row r="8" spans="2:3" x14ac:dyDescent="0.25">
      <c r="B8" s="37" t="s">
        <v>167</v>
      </c>
      <c r="C8" s="40"/>
    </row>
    <row r="9" spans="2:3" x14ac:dyDescent="0.25">
      <c r="B9" s="34" t="s">
        <v>168</v>
      </c>
      <c r="C9" s="40" t="s">
        <v>156</v>
      </c>
    </row>
    <row r="10" spans="2:3" x14ac:dyDescent="0.25">
      <c r="B10" s="34" t="s">
        <v>273</v>
      </c>
      <c r="C10" s="40" t="s">
        <v>169</v>
      </c>
    </row>
    <row r="11" spans="2:3" x14ac:dyDescent="0.25">
      <c r="B11" s="34" t="s">
        <v>170</v>
      </c>
      <c r="C11" s="40" t="s">
        <v>171</v>
      </c>
    </row>
    <row r="12" spans="2:3" x14ac:dyDescent="0.25">
      <c r="B12" s="34" t="s">
        <v>172</v>
      </c>
      <c r="C12" s="40" t="s">
        <v>173</v>
      </c>
    </row>
    <row r="13" spans="2:3" x14ac:dyDescent="0.25">
      <c r="B13" s="34" t="s">
        <v>174</v>
      </c>
      <c r="C13" s="40" t="s">
        <v>175</v>
      </c>
    </row>
    <row r="14" spans="2:3" x14ac:dyDescent="0.25">
      <c r="B14" s="38" t="s">
        <v>176</v>
      </c>
      <c r="C14" s="41" t="s">
        <v>177</v>
      </c>
    </row>
    <row r="15" spans="2:3" x14ac:dyDescent="0.25">
      <c r="B15" s="37" t="s">
        <v>178</v>
      </c>
      <c r="C15" s="40"/>
    </row>
    <row r="16" spans="2:3" x14ac:dyDescent="0.25">
      <c r="B16" s="34" t="s">
        <v>179</v>
      </c>
      <c r="C16" s="40">
        <v>192</v>
      </c>
    </row>
    <row r="17" spans="2:3" x14ac:dyDescent="0.25">
      <c r="B17" s="34" t="s">
        <v>180</v>
      </c>
      <c r="C17" s="42">
        <v>1.3888888888888889E-3</v>
      </c>
    </row>
    <row r="18" spans="2:3" x14ac:dyDescent="0.25">
      <c r="B18" s="34" t="s">
        <v>181</v>
      </c>
      <c r="C18" s="40">
        <v>1853734</v>
      </c>
    </row>
    <row r="19" spans="2:3" x14ac:dyDescent="0.25">
      <c r="B19" s="34" t="s">
        <v>182</v>
      </c>
      <c r="C19" s="40" t="s">
        <v>191</v>
      </c>
    </row>
    <row r="20" spans="2:3" x14ac:dyDescent="0.25">
      <c r="B20" s="34" t="s">
        <v>183</v>
      </c>
      <c r="C20" s="43">
        <v>0</v>
      </c>
    </row>
    <row r="21" spans="2:3" x14ac:dyDescent="0.25">
      <c r="B21" s="34" t="s">
        <v>184</v>
      </c>
      <c r="C21" s="44">
        <v>0.2688824699722841</v>
      </c>
    </row>
    <row r="22" spans="2:3" x14ac:dyDescent="0.25">
      <c r="B22" s="34" t="s">
        <v>185</v>
      </c>
      <c r="C22" s="44">
        <v>0.20722801580841013</v>
      </c>
    </row>
    <row r="23" spans="2:3" x14ac:dyDescent="0.25">
      <c r="B23" s="38" t="s">
        <v>186</v>
      </c>
      <c r="C23" s="45">
        <v>0.17133106000520038</v>
      </c>
    </row>
    <row r="24" spans="2:3" x14ac:dyDescent="0.25">
      <c r="B24" s="37" t="s">
        <v>187</v>
      </c>
      <c r="C24" s="40"/>
    </row>
    <row r="25" spans="2:3" x14ac:dyDescent="0.25">
      <c r="B25" s="34" t="s">
        <v>179</v>
      </c>
      <c r="C25" s="40">
        <v>84</v>
      </c>
    </row>
    <row r="26" spans="2:3" x14ac:dyDescent="0.25">
      <c r="B26" s="34" t="s">
        <v>183</v>
      </c>
      <c r="C26" s="43">
        <v>7.1428571428571425E-2</v>
      </c>
    </row>
    <row r="27" spans="2:3" x14ac:dyDescent="0.25">
      <c r="B27" s="34" t="s">
        <v>184</v>
      </c>
      <c r="C27" s="44">
        <v>0.54514739997843764</v>
      </c>
    </row>
    <row r="28" spans="2:3" x14ac:dyDescent="0.25">
      <c r="B28" s="34" t="s">
        <v>185</v>
      </c>
      <c r="C28" s="44">
        <v>0.49099940755139115</v>
      </c>
    </row>
    <row r="29" spans="2:3" x14ac:dyDescent="0.25">
      <c r="B29" s="38" t="s">
        <v>186</v>
      </c>
      <c r="C29" s="45">
        <v>0.23686550928202602</v>
      </c>
    </row>
    <row r="30" spans="2:3" x14ac:dyDescent="0.25">
      <c r="B30" s="37" t="s">
        <v>188</v>
      </c>
      <c r="C30" s="40"/>
    </row>
    <row r="31" spans="2:3" x14ac:dyDescent="0.25">
      <c r="B31" s="34" t="s">
        <v>168</v>
      </c>
      <c r="C31" s="40" t="s">
        <v>42</v>
      </c>
    </row>
    <row r="32" spans="2:3" x14ac:dyDescent="0.25">
      <c r="B32" s="34" t="s">
        <v>189</v>
      </c>
      <c r="C32" s="40">
        <v>276</v>
      </c>
    </row>
    <row r="33" spans="2:3" x14ac:dyDescent="0.25">
      <c r="B33" s="38" t="s">
        <v>190</v>
      </c>
      <c r="C33" s="41" t="s">
        <v>334</v>
      </c>
    </row>
    <row r="34" spans="2:3" x14ac:dyDescent="0.25">
      <c r="B34" s="37" t="s">
        <v>238</v>
      </c>
      <c r="C34" s="40"/>
    </row>
    <row r="35" spans="2:3" x14ac:dyDescent="0.25">
      <c r="B35" s="34" t="s">
        <v>239</v>
      </c>
      <c r="C35" s="43">
        <v>0.92277883090085522</v>
      </c>
    </row>
    <row r="36" spans="2:3" ht="15.75" thickBot="1" x14ac:dyDescent="0.3">
      <c r="B36" s="35" t="s">
        <v>240</v>
      </c>
      <c r="C36" s="75">
        <v>7.722116909914474E-2</v>
      </c>
    </row>
    <row r="999" spans="2:12" x14ac:dyDescent="0.25">
      <c r="F999" s="93">
        <f>F1002/F1001</f>
        <v>0.94791666666666663</v>
      </c>
      <c r="K999" s="93">
        <f>K1002/K1001</f>
        <v>0.98809523809523814</v>
      </c>
      <c r="L999" s="93">
        <f>L1002/L1001</f>
        <v>0.96014492753623193</v>
      </c>
    </row>
    <row r="1000" spans="2:12" ht="15.75" thickBot="1" x14ac:dyDescent="0.3">
      <c r="B1000" s="60" t="s">
        <v>219</v>
      </c>
    </row>
    <row r="1001" spans="2:12" ht="15.75" thickBot="1" x14ac:dyDescent="0.3">
      <c r="B1001" s="120" t="s">
        <v>211</v>
      </c>
      <c r="C1001" s="121"/>
      <c r="D1001" s="121"/>
      <c r="E1001" s="122"/>
      <c r="F1001" s="76">
        <f>COUNT(F1003:F1194)</f>
        <v>192</v>
      </c>
      <c r="G1001" s="120" t="s">
        <v>218</v>
      </c>
      <c r="H1001" s="121"/>
      <c r="I1001" s="121"/>
      <c r="J1001" s="122"/>
      <c r="K1001" s="76">
        <f>COUNT(K1003:K1086)</f>
        <v>84</v>
      </c>
      <c r="L1001" s="1">
        <f>192+84</f>
        <v>276</v>
      </c>
    </row>
    <row r="1002" spans="2:12" x14ac:dyDescent="0.25">
      <c r="B1002" s="50" t="s">
        <v>212</v>
      </c>
      <c r="C1002" s="48" t="s">
        <v>213</v>
      </c>
      <c r="D1002" s="48" t="s">
        <v>214</v>
      </c>
      <c r="E1002" s="49" t="s">
        <v>215</v>
      </c>
      <c r="F1002" s="1">
        <f>SUM(F1003:F1194)</f>
        <v>182</v>
      </c>
      <c r="G1002" s="50" t="s">
        <v>212</v>
      </c>
      <c r="H1002" s="48" t="s">
        <v>213</v>
      </c>
      <c r="I1002" s="48" t="s">
        <v>214</v>
      </c>
      <c r="J1002" s="49" t="s">
        <v>215</v>
      </c>
      <c r="K1002" s="1">
        <f>SUM(K1003:K1086)</f>
        <v>83</v>
      </c>
      <c r="L1002" s="1">
        <f>182+83</f>
        <v>265</v>
      </c>
    </row>
    <row r="1003" spans="2:12" x14ac:dyDescent="0.25">
      <c r="B1003" s="56">
        <v>1</v>
      </c>
      <c r="C1003" s="51">
        <v>2.195578568292138</v>
      </c>
      <c r="D1003" s="51">
        <v>1.9180293679205294</v>
      </c>
      <c r="E1003" s="58">
        <v>0.27754920037160868</v>
      </c>
      <c r="F1003" s="76">
        <f>IF(E1003&lt;-1,0,IF(E1003&gt;0.5,0,1))</f>
        <v>1</v>
      </c>
      <c r="G1003" s="56">
        <v>5</v>
      </c>
      <c r="H1003" s="51">
        <v>1.3934078834175987</v>
      </c>
      <c r="I1003" s="51">
        <v>1.9180293679205294</v>
      </c>
      <c r="J1003" s="58">
        <v>-0.52462148450293067</v>
      </c>
      <c r="K1003" s="76">
        <f>IF(J1003&lt;-1,0,IF(J1003&gt;0.5,0,1))</f>
        <v>1</v>
      </c>
    </row>
    <row r="1004" spans="2:12" x14ac:dyDescent="0.25">
      <c r="B1004" s="56">
        <v>2</v>
      </c>
      <c r="C1004" s="51">
        <v>2.0074136334976456</v>
      </c>
      <c r="D1004" s="51">
        <v>1.9180293679205294</v>
      </c>
      <c r="E1004" s="58">
        <v>8.9384265577116206E-2</v>
      </c>
      <c r="F1004" s="76">
        <f t="shared" ref="F1004:F1067" si="0">IF(E1004&lt;-1,0,IF(E1004&gt;0.5,0,1))</f>
        <v>1</v>
      </c>
      <c r="G1004" s="56">
        <v>6</v>
      </c>
      <c r="H1004" s="51">
        <v>1.2156818820794937</v>
      </c>
      <c r="I1004" s="51">
        <v>1.9180293679205294</v>
      </c>
      <c r="J1004" s="58">
        <v>-0.70234748584103568</v>
      </c>
      <c r="K1004" s="76">
        <f t="shared" ref="K1004:K1067" si="1">IF(J1004&lt;-1,0,IF(J1004&gt;0.5,0,1))</f>
        <v>1</v>
      </c>
    </row>
    <row r="1005" spans="2:12" x14ac:dyDescent="0.25">
      <c r="B1005" s="56">
        <v>3</v>
      </c>
      <c r="C1005" s="51">
        <v>1.8243560062743336</v>
      </c>
      <c r="D1005" s="51">
        <v>1.9180293679205294</v>
      </c>
      <c r="E1005" s="58">
        <v>-9.3673361646195774E-2</v>
      </c>
      <c r="F1005" s="76">
        <f t="shared" si="0"/>
        <v>1</v>
      </c>
      <c r="G1005" s="56">
        <v>11</v>
      </c>
      <c r="H1005" s="51">
        <v>3.216334302923666</v>
      </c>
      <c r="I1005" s="51">
        <v>3.3349415130182765</v>
      </c>
      <c r="J1005" s="58">
        <v>-0.1186072100946105</v>
      </c>
      <c r="K1005" s="76">
        <f t="shared" si="1"/>
        <v>1</v>
      </c>
    </row>
    <row r="1006" spans="2:12" x14ac:dyDescent="0.25">
      <c r="B1006" s="56">
        <v>4</v>
      </c>
      <c r="C1006" s="51">
        <v>1.6928031367991561</v>
      </c>
      <c r="D1006" s="51">
        <v>1.9180293679205294</v>
      </c>
      <c r="E1006" s="58">
        <v>-0.2252262311213733</v>
      </c>
      <c r="F1006" s="76">
        <f t="shared" si="0"/>
        <v>1</v>
      </c>
      <c r="G1006" s="56">
        <v>12</v>
      </c>
      <c r="H1006" s="51">
        <v>3.0966458012897582</v>
      </c>
      <c r="I1006" s="51">
        <v>3.3349415130182765</v>
      </c>
      <c r="J1006" s="58">
        <v>-0.23829571172851827</v>
      </c>
      <c r="K1006" s="76">
        <f t="shared" si="1"/>
        <v>1</v>
      </c>
    </row>
    <row r="1007" spans="2:12" x14ac:dyDescent="0.25">
      <c r="B1007" s="56">
        <v>7</v>
      </c>
      <c r="C1007" s="51">
        <v>3.5638857758652027</v>
      </c>
      <c r="D1007" s="51">
        <v>3.3349415130182765</v>
      </c>
      <c r="E1007" s="58">
        <v>0.22894426284692626</v>
      </c>
      <c r="F1007" s="76">
        <f t="shared" si="0"/>
        <v>1</v>
      </c>
      <c r="G1007" s="56">
        <v>17</v>
      </c>
      <c r="H1007" s="51">
        <v>4.9797102241769</v>
      </c>
      <c r="I1007" s="51">
        <v>5.31816871503794</v>
      </c>
      <c r="J1007" s="58">
        <v>-0.33845849086103996</v>
      </c>
      <c r="K1007" s="76">
        <f t="shared" si="1"/>
        <v>1</v>
      </c>
    </row>
    <row r="1008" spans="2:12" x14ac:dyDescent="0.25">
      <c r="B1008" s="56">
        <v>8</v>
      </c>
      <c r="C1008" s="51">
        <v>3.4369603168809468</v>
      </c>
      <c r="D1008" s="51">
        <v>3.3349415130182765</v>
      </c>
      <c r="E1008" s="58">
        <v>0.10201880386267037</v>
      </c>
      <c r="F1008" s="76">
        <f t="shared" si="0"/>
        <v>1</v>
      </c>
      <c r="G1008" s="56">
        <v>18</v>
      </c>
      <c r="H1008" s="51">
        <v>4.5453673006487421</v>
      </c>
      <c r="I1008" s="51">
        <v>5.31816871503794</v>
      </c>
      <c r="J1008" s="58">
        <v>-0.77280141438919792</v>
      </c>
      <c r="K1008" s="76">
        <f t="shared" si="1"/>
        <v>1</v>
      </c>
    </row>
    <row r="1009" spans="2:11" x14ac:dyDescent="0.25">
      <c r="B1009" s="56">
        <v>9</v>
      </c>
      <c r="C1009" s="51">
        <v>3.3728110127783619</v>
      </c>
      <c r="D1009" s="51">
        <v>3.3349415130182765</v>
      </c>
      <c r="E1009" s="58">
        <v>3.7869499760085468E-2</v>
      </c>
      <c r="F1009" s="76">
        <f t="shared" si="0"/>
        <v>1</v>
      </c>
      <c r="G1009" s="56">
        <v>23</v>
      </c>
      <c r="H1009" s="51">
        <v>5.5880037455965788</v>
      </c>
      <c r="I1009" s="51">
        <v>6.3757074684486064</v>
      </c>
      <c r="J1009" s="58">
        <v>-0.78770372285202761</v>
      </c>
      <c r="K1009" s="76">
        <f t="shared" si="1"/>
        <v>1</v>
      </c>
    </row>
    <row r="1010" spans="2:11" x14ac:dyDescent="0.25">
      <c r="B1010" s="56">
        <v>10</v>
      </c>
      <c r="C1010" s="51">
        <v>3.2931328620723654</v>
      </c>
      <c r="D1010" s="51">
        <v>3.3349415130182765</v>
      </c>
      <c r="E1010" s="58">
        <v>-4.1808650945911019E-2</v>
      </c>
      <c r="F1010" s="76">
        <f t="shared" si="0"/>
        <v>1</v>
      </c>
      <c r="G1010" s="56">
        <v>24</v>
      </c>
      <c r="H1010" s="51">
        <v>5.3917731411351753</v>
      </c>
      <c r="I1010" s="51">
        <v>6.3757074684486064</v>
      </c>
      <c r="J1010" s="58">
        <v>-0.98393432731343111</v>
      </c>
      <c r="K1010" s="76">
        <f t="shared" si="1"/>
        <v>1</v>
      </c>
    </row>
    <row r="1011" spans="2:11" x14ac:dyDescent="0.25">
      <c r="B1011" s="56">
        <v>13</v>
      </c>
      <c r="C1011" s="51">
        <v>5.3917731411351753</v>
      </c>
      <c r="D1011" s="51">
        <v>5.31816871503794</v>
      </c>
      <c r="E1011" s="58">
        <v>7.3604426097235276E-2</v>
      </c>
      <c r="F1011" s="76">
        <f t="shared" si="0"/>
        <v>1</v>
      </c>
      <c r="G1011" s="56">
        <v>29</v>
      </c>
      <c r="H1011" s="51">
        <v>6.1076722791016778</v>
      </c>
      <c r="I1011" s="51">
        <v>6.4171527999722429</v>
      </c>
      <c r="J1011" s="58">
        <v>-0.3094805208705651</v>
      </c>
      <c r="K1011" s="76">
        <f t="shared" si="1"/>
        <v>1</v>
      </c>
    </row>
    <row r="1012" spans="2:11" x14ac:dyDescent="0.25">
      <c r="B1012" s="56">
        <v>14</v>
      </c>
      <c r="C1012" s="51">
        <v>5.3285948778104402</v>
      </c>
      <c r="D1012" s="51">
        <v>5.31816871503794</v>
      </c>
      <c r="E1012" s="58">
        <v>1.0426162772500192E-2</v>
      </c>
      <c r="F1012" s="76">
        <f t="shared" si="0"/>
        <v>1</v>
      </c>
      <c r="G1012" s="56">
        <v>30</v>
      </c>
      <c r="H1012" s="51">
        <v>5.4695408932352096</v>
      </c>
      <c r="I1012" s="51">
        <v>6.4171527999722429</v>
      </c>
      <c r="J1012" s="58">
        <v>-0.94761190673703322</v>
      </c>
      <c r="K1012" s="76">
        <f t="shared" si="1"/>
        <v>1</v>
      </c>
    </row>
    <row r="1013" spans="2:11" x14ac:dyDescent="0.25">
      <c r="B1013" s="56">
        <v>15</v>
      </c>
      <c r="C1013" s="51">
        <v>5.0607799220937508</v>
      </c>
      <c r="D1013" s="51">
        <v>5.31816871503794</v>
      </c>
      <c r="E1013" s="58">
        <v>-0.25738879294418915</v>
      </c>
      <c r="F1013" s="76">
        <f t="shared" si="0"/>
        <v>1</v>
      </c>
      <c r="G1013" s="56">
        <v>35</v>
      </c>
      <c r="H1013" s="51">
        <v>5.8242633016904435</v>
      </c>
      <c r="I1013" s="51">
        <v>6.4201315127033798</v>
      </c>
      <c r="J1013" s="58">
        <v>-0.5958682110129363</v>
      </c>
      <c r="K1013" s="76">
        <f t="shared" si="1"/>
        <v>1</v>
      </c>
    </row>
    <row r="1014" spans="2:11" x14ac:dyDescent="0.25">
      <c r="B1014" s="56">
        <v>16</v>
      </c>
      <c r="C1014" s="51">
        <v>5.0607799220937508</v>
      </c>
      <c r="D1014" s="51">
        <v>5.31816871503794</v>
      </c>
      <c r="E1014" s="58">
        <v>-0.25738879294418915</v>
      </c>
      <c r="F1014" s="76">
        <f t="shared" si="0"/>
        <v>1</v>
      </c>
      <c r="G1014" s="56">
        <v>36</v>
      </c>
      <c r="H1014" s="51">
        <v>5.6121071554747228</v>
      </c>
      <c r="I1014" s="51">
        <v>6.4201315127033798</v>
      </c>
      <c r="J1014" s="58">
        <v>-0.80802435722865695</v>
      </c>
      <c r="K1014" s="76">
        <f t="shared" si="1"/>
        <v>1</v>
      </c>
    </row>
    <row r="1015" spans="2:11" x14ac:dyDescent="0.25">
      <c r="B1015" s="56">
        <v>19</v>
      </c>
      <c r="C1015" s="51">
        <v>6.4534924318681206</v>
      </c>
      <c r="D1015" s="51">
        <v>6.3757074684486064</v>
      </c>
      <c r="E1015" s="58">
        <v>7.7784963419514241E-2</v>
      </c>
      <c r="F1015" s="76">
        <f t="shared" si="0"/>
        <v>1</v>
      </c>
      <c r="G1015" s="56">
        <v>41</v>
      </c>
      <c r="H1015" s="51">
        <v>1.6928031367991561</v>
      </c>
      <c r="I1015" s="51">
        <v>2.130487030616687</v>
      </c>
      <c r="J1015" s="58">
        <v>-0.43768389381753092</v>
      </c>
      <c r="K1015" s="76">
        <f t="shared" si="1"/>
        <v>1</v>
      </c>
    </row>
    <row r="1016" spans="2:11" x14ac:dyDescent="0.25">
      <c r="B1016" s="56">
        <v>20</v>
      </c>
      <c r="C1016" s="51">
        <v>6.1481480245791076</v>
      </c>
      <c r="D1016" s="51">
        <v>6.3757074684486064</v>
      </c>
      <c r="E1016" s="58">
        <v>-0.22755944386949878</v>
      </c>
      <c r="F1016" s="76">
        <f t="shared" si="0"/>
        <v>1</v>
      </c>
      <c r="G1016" s="56">
        <v>42</v>
      </c>
      <c r="H1016" s="51">
        <v>1.4087022747656586</v>
      </c>
      <c r="I1016" s="51">
        <v>2.130487030616687</v>
      </c>
      <c r="J1016" s="58">
        <v>-0.72178475585102841</v>
      </c>
      <c r="K1016" s="76">
        <f t="shared" si="1"/>
        <v>1</v>
      </c>
    </row>
    <row r="1017" spans="2:11" x14ac:dyDescent="0.25">
      <c r="B1017" s="56">
        <v>21</v>
      </c>
      <c r="C1017" s="51">
        <v>6.1076722791016778</v>
      </c>
      <c r="D1017" s="51">
        <v>6.3757074684486064</v>
      </c>
      <c r="E1017" s="58">
        <v>-0.2680351893469286</v>
      </c>
      <c r="F1017" s="76">
        <f t="shared" si="0"/>
        <v>1</v>
      </c>
      <c r="G1017" s="56">
        <v>47</v>
      </c>
      <c r="H1017" s="51">
        <v>3.4560445715737376</v>
      </c>
      <c r="I1017" s="51">
        <v>3.8384573422260564</v>
      </c>
      <c r="J1017" s="58">
        <v>-0.38241277065231882</v>
      </c>
      <c r="K1017" s="76">
        <f t="shared" si="1"/>
        <v>1</v>
      </c>
    </row>
    <row r="1018" spans="2:11" x14ac:dyDescent="0.25">
      <c r="B1018" s="56">
        <v>22</v>
      </c>
      <c r="C1018" s="51">
        <v>5.9070762143792024</v>
      </c>
      <c r="D1018" s="51">
        <v>6.3757074684486064</v>
      </c>
      <c r="E1018" s="58">
        <v>-0.46863125406940398</v>
      </c>
      <c r="F1018" s="76">
        <f t="shared" si="0"/>
        <v>1</v>
      </c>
      <c r="G1018" s="56">
        <v>48</v>
      </c>
      <c r="H1018" s="51">
        <v>3.210319949383607</v>
      </c>
      <c r="I1018" s="51">
        <v>3.8384573422260564</v>
      </c>
      <c r="J1018" s="58">
        <v>-0.6281373928424494</v>
      </c>
      <c r="K1018" s="76">
        <f t="shared" si="1"/>
        <v>1</v>
      </c>
    </row>
    <row r="1019" spans="2:11" x14ac:dyDescent="0.25">
      <c r="B1019" s="56">
        <v>25</v>
      </c>
      <c r="C1019" s="51">
        <v>7.2156818820794939</v>
      </c>
      <c r="D1019" s="51">
        <v>6.4171527999722429</v>
      </c>
      <c r="E1019" s="58">
        <v>0.79852908210725104</v>
      </c>
      <c r="F1019" s="76">
        <f t="shared" si="0"/>
        <v>0</v>
      </c>
      <c r="G1019" s="56">
        <v>53</v>
      </c>
      <c r="H1019" s="51">
        <v>5.1540624062142912</v>
      </c>
      <c r="I1019" s="51">
        <v>5.6453899791444675</v>
      </c>
      <c r="J1019" s="58">
        <v>-0.49132757293017626</v>
      </c>
      <c r="K1019" s="76">
        <f t="shared" si="1"/>
        <v>1</v>
      </c>
    </row>
    <row r="1020" spans="2:11" x14ac:dyDescent="0.25">
      <c r="B1020" s="56">
        <v>26</v>
      </c>
      <c r="C1020" s="51">
        <v>6.686853525149302</v>
      </c>
      <c r="D1020" s="51">
        <v>6.4171527999722429</v>
      </c>
      <c r="E1020" s="58">
        <v>0.26970072517705912</v>
      </c>
      <c r="F1020" s="76">
        <f t="shared" si="0"/>
        <v>1</v>
      </c>
      <c r="G1020" s="56">
        <v>54</v>
      </c>
      <c r="H1020" s="51">
        <v>4.7465384490698064</v>
      </c>
      <c r="I1020" s="51">
        <v>5.6453899791444675</v>
      </c>
      <c r="J1020" s="58">
        <v>-0.89885153007466112</v>
      </c>
      <c r="K1020" s="76">
        <f t="shared" si="1"/>
        <v>1</v>
      </c>
    </row>
    <row r="1021" spans="2:11" x14ac:dyDescent="0.25">
      <c r="B1021" s="56">
        <v>27</v>
      </c>
      <c r="C1021" s="51">
        <v>6.3917731411351753</v>
      </c>
      <c r="D1021" s="51">
        <v>6.4171527999722429</v>
      </c>
      <c r="E1021" s="58">
        <v>-2.5379658837067609E-2</v>
      </c>
      <c r="F1021" s="76">
        <f t="shared" si="0"/>
        <v>1</v>
      </c>
      <c r="G1021" s="56">
        <v>59</v>
      </c>
      <c r="H1021" s="51">
        <v>6.2814144015542288</v>
      </c>
      <c r="I1021" s="51">
        <v>6.6328451674855602</v>
      </c>
      <c r="J1021" s="58">
        <v>-0.35143076593133138</v>
      </c>
      <c r="K1021" s="76">
        <f t="shared" si="1"/>
        <v>1</v>
      </c>
    </row>
    <row r="1022" spans="2:11" x14ac:dyDescent="0.25">
      <c r="B1022" s="56">
        <v>28</v>
      </c>
      <c r="C1022" s="51">
        <v>6.3853172376706731</v>
      </c>
      <c r="D1022" s="51">
        <v>6.4171527999722429</v>
      </c>
      <c r="E1022" s="58">
        <v>-3.1835562301569809E-2</v>
      </c>
      <c r="F1022" s="76">
        <f t="shared" si="0"/>
        <v>1</v>
      </c>
      <c r="G1022" s="56">
        <v>60</v>
      </c>
      <c r="H1022" s="51">
        <v>6.0158143088914739</v>
      </c>
      <c r="I1022" s="51">
        <v>6.6328451674855602</v>
      </c>
      <c r="J1022" s="58">
        <v>-0.61703085859408624</v>
      </c>
      <c r="K1022" s="76">
        <f t="shared" si="1"/>
        <v>1</v>
      </c>
    </row>
    <row r="1023" spans="2:11" x14ac:dyDescent="0.25">
      <c r="B1023" s="56">
        <v>31</v>
      </c>
      <c r="C1023" s="51">
        <v>6.7122997678130414</v>
      </c>
      <c r="D1023" s="51">
        <v>6.4201315127033798</v>
      </c>
      <c r="E1023" s="58">
        <v>0.2921682551096616</v>
      </c>
      <c r="F1023" s="76">
        <f t="shared" si="0"/>
        <v>1</v>
      </c>
      <c r="G1023" s="56">
        <v>65</v>
      </c>
      <c r="H1023" s="51">
        <v>6.3723851356307106</v>
      </c>
      <c r="I1023" s="51">
        <v>6.8919153578716639</v>
      </c>
      <c r="J1023" s="58">
        <v>-0.51953022224095324</v>
      </c>
      <c r="K1023" s="76">
        <f t="shared" si="1"/>
        <v>1</v>
      </c>
    </row>
    <row r="1024" spans="2:11" x14ac:dyDescent="0.25">
      <c r="B1024" s="56">
        <v>32</v>
      </c>
      <c r="C1024" s="51">
        <v>6.1540624062142912</v>
      </c>
      <c r="D1024" s="51">
        <v>6.4201315127033798</v>
      </c>
      <c r="E1024" s="58">
        <v>-0.26606910648908855</v>
      </c>
      <c r="F1024" s="76">
        <f t="shared" si="0"/>
        <v>1</v>
      </c>
      <c r="G1024" s="56">
        <v>66</v>
      </c>
      <c r="H1024" s="51">
        <v>6.3446249424324899</v>
      </c>
      <c r="I1024" s="51">
        <v>6.8919153578716639</v>
      </c>
      <c r="J1024" s="58">
        <v>-0.54729041543917401</v>
      </c>
      <c r="K1024" s="76">
        <f t="shared" si="1"/>
        <v>1</v>
      </c>
    </row>
    <row r="1025" spans="2:11" x14ac:dyDescent="0.25">
      <c r="B1025" s="56">
        <v>33</v>
      </c>
      <c r="C1025" s="51">
        <v>6.0607799220937508</v>
      </c>
      <c r="D1025" s="51">
        <v>6.4201315127033798</v>
      </c>
      <c r="E1025" s="58">
        <v>-0.35935159060962896</v>
      </c>
      <c r="F1025" s="76">
        <f t="shared" si="0"/>
        <v>1</v>
      </c>
      <c r="G1025" s="56">
        <v>71</v>
      </c>
      <c r="H1025" s="51">
        <v>6.6836083999393452</v>
      </c>
      <c r="I1025" s="51">
        <v>6.9078453223885852</v>
      </c>
      <c r="J1025" s="58">
        <v>-0.22423692244923998</v>
      </c>
      <c r="K1025" s="76">
        <f t="shared" si="1"/>
        <v>1</v>
      </c>
    </row>
    <row r="1026" spans="2:11" x14ac:dyDescent="0.25">
      <c r="B1026" s="56">
        <v>34</v>
      </c>
      <c r="C1026" s="51">
        <v>5.9487725164073186</v>
      </c>
      <c r="D1026" s="51">
        <v>6.4201315127033798</v>
      </c>
      <c r="E1026" s="58">
        <v>-0.47135899629606115</v>
      </c>
      <c r="F1026" s="76">
        <f t="shared" si="0"/>
        <v>1</v>
      </c>
      <c r="G1026" s="56">
        <v>72</v>
      </c>
      <c r="H1026" s="51">
        <v>6.4264159976022963</v>
      </c>
      <c r="I1026" s="51">
        <v>6.9078453223885852</v>
      </c>
      <c r="J1026" s="58">
        <v>-0.48142932478628886</v>
      </c>
      <c r="K1026" s="76">
        <f t="shared" si="1"/>
        <v>1</v>
      </c>
    </row>
    <row r="1027" spans="2:11" x14ac:dyDescent="0.25">
      <c r="B1027" s="56">
        <v>37</v>
      </c>
      <c r="C1027" s="51">
        <v>2.3138292046514777</v>
      </c>
      <c r="D1027" s="51">
        <v>2.130487030616687</v>
      </c>
      <c r="E1027" s="58">
        <v>0.18334217403479069</v>
      </c>
      <c r="F1027" s="76">
        <f t="shared" si="0"/>
        <v>1</v>
      </c>
      <c r="G1027" s="56">
        <v>77</v>
      </c>
      <c r="H1027" s="51">
        <v>1.6928031367991561</v>
      </c>
      <c r="I1027" s="51">
        <v>2.0603117770113348</v>
      </c>
      <c r="J1027" s="58">
        <v>-0.36750864021217877</v>
      </c>
      <c r="K1027" s="76">
        <f t="shared" si="1"/>
        <v>1</v>
      </c>
    </row>
    <row r="1028" spans="2:11" x14ac:dyDescent="0.25">
      <c r="B1028" s="56">
        <v>38</v>
      </c>
      <c r="C1028" s="51">
        <v>2.1136218907515314</v>
      </c>
      <c r="D1028" s="51">
        <v>2.130487030616687</v>
      </c>
      <c r="E1028" s="58">
        <v>-1.6865139865155587E-2</v>
      </c>
      <c r="F1028" s="76">
        <f t="shared" si="0"/>
        <v>1</v>
      </c>
      <c r="G1028" s="56">
        <v>78</v>
      </c>
      <c r="H1028" s="51">
        <v>1.6928031367991561</v>
      </c>
      <c r="I1028" s="51">
        <v>2.0603117770113348</v>
      </c>
      <c r="J1028" s="58">
        <v>-0.36750864021217877</v>
      </c>
      <c r="K1028" s="76">
        <f t="shared" si="1"/>
        <v>1</v>
      </c>
    </row>
    <row r="1029" spans="2:11" x14ac:dyDescent="0.25">
      <c r="B1029" s="56">
        <v>39</v>
      </c>
      <c r="C1029" s="51">
        <v>2.1136218907515314</v>
      </c>
      <c r="D1029" s="51">
        <v>2.130487030616687</v>
      </c>
      <c r="E1029" s="58">
        <v>-1.6865139865155587E-2</v>
      </c>
      <c r="F1029" s="76">
        <f t="shared" si="0"/>
        <v>1</v>
      </c>
      <c r="G1029" s="56">
        <v>83</v>
      </c>
      <c r="H1029" s="51">
        <v>3.210319949383607</v>
      </c>
      <c r="I1029" s="51">
        <v>3.6850000150746274</v>
      </c>
      <c r="J1029" s="58">
        <v>-0.47468006569102039</v>
      </c>
      <c r="K1029" s="76">
        <f t="shared" si="1"/>
        <v>1</v>
      </c>
    </row>
    <row r="1030" spans="2:11" x14ac:dyDescent="0.25">
      <c r="B1030" s="56">
        <v>40</v>
      </c>
      <c r="C1030" s="51">
        <v>2.0039309479125995</v>
      </c>
      <c r="D1030" s="51">
        <v>2.130487030616687</v>
      </c>
      <c r="E1030" s="58">
        <v>-0.12655608270408747</v>
      </c>
      <c r="F1030" s="76">
        <f t="shared" si="0"/>
        <v>1</v>
      </c>
      <c r="G1030" s="56">
        <v>84</v>
      </c>
      <c r="H1030" s="51">
        <v>2.9499424235583662</v>
      </c>
      <c r="I1030" s="51">
        <v>3.6850000150746274</v>
      </c>
      <c r="J1030" s="58">
        <v>-0.73505759151626116</v>
      </c>
      <c r="K1030" s="76">
        <f t="shared" si="1"/>
        <v>1</v>
      </c>
    </row>
    <row r="1031" spans="2:11" x14ac:dyDescent="0.25">
      <c r="B1031" s="56">
        <v>43</v>
      </c>
      <c r="C1031" s="51">
        <v>4.0607799220937508</v>
      </c>
      <c r="D1031" s="51">
        <v>3.8384573422260564</v>
      </c>
      <c r="E1031" s="58">
        <v>0.22232257986769444</v>
      </c>
      <c r="F1031" s="76">
        <f t="shared" si="0"/>
        <v>1</v>
      </c>
      <c r="G1031" s="56">
        <v>89</v>
      </c>
      <c r="H1031" s="51">
        <v>5.2348345173922084</v>
      </c>
      <c r="I1031" s="51">
        <v>5.5463281847434782</v>
      </c>
      <c r="J1031" s="58">
        <v>-0.31149366735126982</v>
      </c>
      <c r="K1031" s="76">
        <f t="shared" si="1"/>
        <v>1</v>
      </c>
    </row>
    <row r="1032" spans="2:11" x14ac:dyDescent="0.25">
      <c r="B1032" s="56">
        <v>44</v>
      </c>
      <c r="C1032" s="51">
        <v>3.9983974300623943</v>
      </c>
      <c r="D1032" s="51">
        <v>3.8384573422260564</v>
      </c>
      <c r="E1032" s="58">
        <v>0.15994008783633795</v>
      </c>
      <c r="F1032" s="76">
        <f t="shared" si="0"/>
        <v>1</v>
      </c>
      <c r="G1032" s="56">
        <v>90</v>
      </c>
      <c r="H1032" s="51">
        <v>4.7324689102791444</v>
      </c>
      <c r="I1032" s="51">
        <v>5.5463281847434782</v>
      </c>
      <c r="J1032" s="58">
        <v>-0.81385927446433382</v>
      </c>
      <c r="K1032" s="76">
        <f t="shared" si="1"/>
        <v>1</v>
      </c>
    </row>
    <row r="1033" spans="2:11" x14ac:dyDescent="0.25">
      <c r="B1033" s="56">
        <v>45</v>
      </c>
      <c r="C1033" s="51">
        <v>3.9070762143792019</v>
      </c>
      <c r="D1033" s="51">
        <v>3.8384573422260564</v>
      </c>
      <c r="E1033" s="58">
        <v>6.8618872153145549E-2</v>
      </c>
      <c r="F1033" s="76">
        <f t="shared" si="0"/>
        <v>1</v>
      </c>
      <c r="G1033" s="56">
        <v>95</v>
      </c>
      <c r="H1033" s="51">
        <v>6.1540624062142912</v>
      </c>
      <c r="I1033" s="51">
        <v>6.3864622010435621</v>
      </c>
      <c r="J1033" s="58">
        <v>-0.23239979482927087</v>
      </c>
      <c r="K1033" s="76">
        <f t="shared" si="1"/>
        <v>1</v>
      </c>
    </row>
    <row r="1034" spans="2:11" x14ac:dyDescent="0.25">
      <c r="B1034" s="56">
        <v>46</v>
      </c>
      <c r="C1034" s="51">
        <v>3.4560445715737376</v>
      </c>
      <c r="D1034" s="51">
        <v>3.8384573422260564</v>
      </c>
      <c r="E1034" s="58">
        <v>-0.38241277065231882</v>
      </c>
      <c r="F1034" s="76">
        <f t="shared" si="0"/>
        <v>1</v>
      </c>
      <c r="G1034" s="56">
        <v>96</v>
      </c>
      <c r="H1034" s="51">
        <v>6.0607799220937508</v>
      </c>
      <c r="I1034" s="51">
        <v>6.3864622010435621</v>
      </c>
      <c r="J1034" s="58">
        <v>-0.32568227894981128</v>
      </c>
      <c r="K1034" s="76">
        <f t="shared" si="1"/>
        <v>1</v>
      </c>
    </row>
    <row r="1035" spans="2:11" x14ac:dyDescent="0.25">
      <c r="B1035" s="56">
        <v>49</v>
      </c>
      <c r="C1035" s="51">
        <v>5.8373685229812926</v>
      </c>
      <c r="D1035" s="51">
        <v>5.6453899791444675</v>
      </c>
      <c r="E1035" s="58">
        <v>0.19197854383682511</v>
      </c>
      <c r="F1035" s="76">
        <f t="shared" si="0"/>
        <v>1</v>
      </c>
      <c r="G1035" s="56">
        <v>101</v>
      </c>
      <c r="H1035" s="51">
        <v>6.0028854408715269</v>
      </c>
      <c r="I1035" s="51">
        <v>6.4202717647510248</v>
      </c>
      <c r="J1035" s="58">
        <v>-0.41738632387949792</v>
      </c>
      <c r="K1035" s="76">
        <f t="shared" si="1"/>
        <v>1</v>
      </c>
    </row>
    <row r="1036" spans="2:11" x14ac:dyDescent="0.25">
      <c r="B1036" s="56">
        <v>50</v>
      </c>
      <c r="C1036" s="51">
        <v>5.6717415338463653</v>
      </c>
      <c r="D1036" s="51">
        <v>5.6453899791444675</v>
      </c>
      <c r="E1036" s="58">
        <v>2.6351554701897761E-2</v>
      </c>
      <c r="F1036" s="76">
        <f t="shared" si="0"/>
        <v>1</v>
      </c>
      <c r="G1036" s="56">
        <v>102</v>
      </c>
      <c r="H1036" s="51">
        <v>5.9487725164073186</v>
      </c>
      <c r="I1036" s="51">
        <v>6.4202717647510248</v>
      </c>
      <c r="J1036" s="58">
        <v>-0.47149924834370616</v>
      </c>
      <c r="K1036" s="76">
        <f t="shared" si="1"/>
        <v>1</v>
      </c>
    </row>
    <row r="1037" spans="2:11" x14ac:dyDescent="0.25">
      <c r="B1037" s="56">
        <v>51</v>
      </c>
      <c r="C1037" s="51">
        <v>5.4972528447282896</v>
      </c>
      <c r="D1037" s="51">
        <v>5.6453899791444675</v>
      </c>
      <c r="E1037" s="58">
        <v>-0.14813713441617793</v>
      </c>
      <c r="F1037" s="76">
        <f t="shared" si="0"/>
        <v>1</v>
      </c>
      <c r="G1037" s="56">
        <v>107</v>
      </c>
      <c r="H1037" s="51">
        <v>6.1540624062142912</v>
      </c>
      <c r="I1037" s="51">
        <v>6.493386083278196</v>
      </c>
      <c r="J1037" s="58">
        <v>-0.33932367706390476</v>
      </c>
      <c r="K1037" s="76">
        <f t="shared" si="1"/>
        <v>1</v>
      </c>
    </row>
    <row r="1038" spans="2:11" x14ac:dyDescent="0.25">
      <c r="B1038" s="56">
        <v>52</v>
      </c>
      <c r="C1038" s="51">
        <v>5.4264159976022963</v>
      </c>
      <c r="D1038" s="51">
        <v>5.6453899791444675</v>
      </c>
      <c r="E1038" s="58">
        <v>-0.21897398154217118</v>
      </c>
      <c r="F1038" s="76">
        <f t="shared" si="0"/>
        <v>1</v>
      </c>
      <c r="G1038" s="56">
        <v>108</v>
      </c>
      <c r="H1038" s="51">
        <v>6.0028854408715269</v>
      </c>
      <c r="I1038" s="51">
        <v>6.493386083278196</v>
      </c>
      <c r="J1038" s="58">
        <v>-0.49050064240666913</v>
      </c>
      <c r="K1038" s="76">
        <f t="shared" si="1"/>
        <v>1</v>
      </c>
    </row>
    <row r="1039" spans="2:11" x14ac:dyDescent="0.25">
      <c r="B1039" s="56">
        <v>55</v>
      </c>
      <c r="C1039" s="51">
        <v>6.9709543871827995</v>
      </c>
      <c r="D1039" s="51">
        <v>6.6328451674855602</v>
      </c>
      <c r="E1039" s="58">
        <v>0.33810921969723928</v>
      </c>
      <c r="F1039" s="76">
        <f t="shared" si="0"/>
        <v>1</v>
      </c>
      <c r="G1039" s="56">
        <v>113</v>
      </c>
      <c r="H1039" s="51">
        <v>1.8243560062743336</v>
      </c>
      <c r="I1039" s="51">
        <v>2.0227385848435273</v>
      </c>
      <c r="J1039" s="58">
        <v>-0.19838257856919372</v>
      </c>
      <c r="K1039" s="76">
        <f t="shared" si="1"/>
        <v>1</v>
      </c>
    </row>
    <row r="1040" spans="2:11" x14ac:dyDescent="0.25">
      <c r="B1040" s="56">
        <v>56</v>
      </c>
      <c r="C1040" s="51">
        <v>6.6717415338463653</v>
      </c>
      <c r="D1040" s="51">
        <v>6.6328451674855602</v>
      </c>
      <c r="E1040" s="58">
        <v>3.8896366360805068E-2</v>
      </c>
      <c r="F1040" s="76">
        <f t="shared" si="0"/>
        <v>1</v>
      </c>
      <c r="G1040" s="56">
        <v>114</v>
      </c>
      <c r="H1040" s="51">
        <v>1.6928031367991561</v>
      </c>
      <c r="I1040" s="51">
        <v>2.0227385848435273</v>
      </c>
      <c r="J1040" s="58">
        <v>-0.32993544804437125</v>
      </c>
      <c r="K1040" s="76">
        <f t="shared" si="1"/>
        <v>1</v>
      </c>
    </row>
    <row r="1041" spans="2:11" x14ac:dyDescent="0.25">
      <c r="B1041" s="56">
        <v>57</v>
      </c>
      <c r="C1041" s="51">
        <v>6.4972528447282896</v>
      </c>
      <c r="D1041" s="51">
        <v>6.6328451674855602</v>
      </c>
      <c r="E1041" s="58">
        <v>-0.13559232275727062</v>
      </c>
      <c r="F1041" s="76">
        <f t="shared" si="0"/>
        <v>1</v>
      </c>
      <c r="G1041" s="56">
        <v>119</v>
      </c>
      <c r="H1041" s="51">
        <v>3.4436478599043561</v>
      </c>
      <c r="I1041" s="51">
        <v>3.5984443441767215</v>
      </c>
      <c r="J1041" s="58">
        <v>-0.15479648427236548</v>
      </c>
      <c r="K1041" s="76">
        <f t="shared" si="1"/>
        <v>1</v>
      </c>
    </row>
    <row r="1042" spans="2:11" x14ac:dyDescent="0.25">
      <c r="B1042" s="56">
        <v>58</v>
      </c>
      <c r="C1042" s="51">
        <v>6.3917731411351753</v>
      </c>
      <c r="D1042" s="51">
        <v>6.6328451674855602</v>
      </c>
      <c r="E1042" s="58">
        <v>-0.24107202635038494</v>
      </c>
      <c r="F1042" s="76">
        <f t="shared" si="0"/>
        <v>1</v>
      </c>
      <c r="G1042" s="56">
        <v>120</v>
      </c>
      <c r="H1042" s="51">
        <v>2.817741873407456</v>
      </c>
      <c r="I1042" s="51">
        <v>3.5984443441767215</v>
      </c>
      <c r="J1042" s="58">
        <v>-0.78070247076926558</v>
      </c>
      <c r="K1042" s="76">
        <f t="shared" si="1"/>
        <v>1</v>
      </c>
    </row>
    <row r="1043" spans="2:11" x14ac:dyDescent="0.25">
      <c r="B1043" s="56">
        <v>61</v>
      </c>
      <c r="C1043" s="51">
        <v>7.0718864630251943</v>
      </c>
      <c r="D1043" s="51">
        <v>6.8919153578716639</v>
      </c>
      <c r="E1043" s="58">
        <v>0.17997110515353043</v>
      </c>
      <c r="F1043" s="76">
        <f t="shared" si="0"/>
        <v>1</v>
      </c>
      <c r="G1043" s="56">
        <v>125</v>
      </c>
      <c r="H1043" s="51">
        <v>5.0786853626602779</v>
      </c>
      <c r="I1043" s="51">
        <v>5.4945302202569106</v>
      </c>
      <c r="J1043" s="58">
        <v>-0.4158448575966327</v>
      </c>
      <c r="K1043" s="76">
        <f t="shared" si="1"/>
        <v>1</v>
      </c>
    </row>
    <row r="1044" spans="2:11" x14ac:dyDescent="0.25">
      <c r="B1044" s="56">
        <v>62</v>
      </c>
      <c r="C1044" s="51">
        <v>6.9709543871827995</v>
      </c>
      <c r="D1044" s="51">
        <v>6.8919153578716639</v>
      </c>
      <c r="E1044" s="58">
        <v>7.90390293111356E-2</v>
      </c>
      <c r="F1044" s="76">
        <f t="shared" si="0"/>
        <v>1</v>
      </c>
      <c r="G1044" s="56">
        <v>126</v>
      </c>
      <c r="H1044" s="51">
        <v>4.9070762143792024</v>
      </c>
      <c r="I1044" s="51">
        <v>5.4945302202569106</v>
      </c>
      <c r="J1044" s="58">
        <v>-0.58745400587770824</v>
      </c>
      <c r="K1044" s="76">
        <f t="shared" si="1"/>
        <v>1</v>
      </c>
    </row>
    <row r="1045" spans="2:11" x14ac:dyDescent="0.25">
      <c r="B1045" s="56">
        <v>63</v>
      </c>
      <c r="C1045" s="51">
        <v>6.9709543871827995</v>
      </c>
      <c r="D1045" s="51">
        <v>6.8919153578716639</v>
      </c>
      <c r="E1045" s="58">
        <v>7.90390293111356E-2</v>
      </c>
      <c r="F1045" s="76">
        <f t="shared" si="0"/>
        <v>1</v>
      </c>
      <c r="G1045" s="56">
        <v>131</v>
      </c>
      <c r="H1045" s="51">
        <v>5.8422484416258715</v>
      </c>
      <c r="I1045" s="51">
        <v>6.3841435136303275</v>
      </c>
      <c r="J1045" s="58">
        <v>-0.54189507200445597</v>
      </c>
      <c r="K1045" s="76">
        <f t="shared" si="1"/>
        <v>1</v>
      </c>
    </row>
    <row r="1046" spans="2:11" x14ac:dyDescent="0.25">
      <c r="B1046" s="56">
        <v>64</v>
      </c>
      <c r="C1046" s="51">
        <v>6.6451008077937868</v>
      </c>
      <c r="D1046" s="51">
        <v>6.8919153578716639</v>
      </c>
      <c r="E1046" s="58">
        <v>-0.24681455007787712</v>
      </c>
      <c r="F1046" s="76">
        <f t="shared" si="0"/>
        <v>1</v>
      </c>
      <c r="G1046" s="56">
        <v>132</v>
      </c>
      <c r="H1046" s="51">
        <v>5.7918955525084375</v>
      </c>
      <c r="I1046" s="51">
        <v>6.3841435136303275</v>
      </c>
      <c r="J1046" s="58">
        <v>-0.59224796112189004</v>
      </c>
      <c r="K1046" s="76">
        <f t="shared" si="1"/>
        <v>1</v>
      </c>
    </row>
    <row r="1047" spans="2:11" x14ac:dyDescent="0.25">
      <c r="B1047" s="56">
        <v>67</v>
      </c>
      <c r="C1047" s="51">
        <v>7.2156818820794939</v>
      </c>
      <c r="D1047" s="51">
        <v>6.9078453223885852</v>
      </c>
      <c r="E1047" s="58">
        <v>0.30783655969090873</v>
      </c>
      <c r="F1047" s="76">
        <f t="shared" si="0"/>
        <v>1</v>
      </c>
      <c r="G1047" s="56">
        <v>137</v>
      </c>
      <c r="H1047" s="51">
        <v>5.9797102241769</v>
      </c>
      <c r="I1047" s="51">
        <v>6.4202348404473524</v>
      </c>
      <c r="J1047" s="58">
        <v>-0.44052461627045236</v>
      </c>
      <c r="K1047" s="76">
        <f t="shared" si="1"/>
        <v>1</v>
      </c>
    </row>
    <row r="1048" spans="2:11" x14ac:dyDescent="0.25">
      <c r="B1048" s="56">
        <v>68</v>
      </c>
      <c r="C1048" s="51">
        <v>6.9709543871827995</v>
      </c>
      <c r="D1048" s="51">
        <v>6.9078453223885852</v>
      </c>
      <c r="E1048" s="58">
        <v>6.3109064794214298E-2</v>
      </c>
      <c r="F1048" s="76">
        <f t="shared" si="0"/>
        <v>1</v>
      </c>
      <c r="G1048" s="56">
        <v>138</v>
      </c>
      <c r="H1048" s="51">
        <v>5.5333152090008344</v>
      </c>
      <c r="I1048" s="51">
        <v>6.4202348404473524</v>
      </c>
      <c r="J1048" s="58">
        <v>-0.88691963144651798</v>
      </c>
      <c r="K1048" s="76">
        <f t="shared" si="1"/>
        <v>1</v>
      </c>
    </row>
    <row r="1049" spans="2:11" x14ac:dyDescent="0.25">
      <c r="B1049" s="56">
        <v>69</v>
      </c>
      <c r="C1049" s="51">
        <v>6.7698236959554592</v>
      </c>
      <c r="D1049" s="51">
        <v>6.9078453223885852</v>
      </c>
      <c r="E1049" s="58">
        <v>-0.13802162643312599</v>
      </c>
      <c r="F1049" s="76">
        <f t="shared" si="0"/>
        <v>1</v>
      </c>
      <c r="G1049" s="56">
        <v>143</v>
      </c>
      <c r="H1049" s="51">
        <v>6.2581872769336684</v>
      </c>
      <c r="I1049" s="51">
        <v>6.4941631634611952</v>
      </c>
      <c r="J1049" s="58">
        <v>-0.23597588652752677</v>
      </c>
      <c r="K1049" s="76">
        <f t="shared" si="1"/>
        <v>1</v>
      </c>
    </row>
    <row r="1050" spans="2:11" x14ac:dyDescent="0.25">
      <c r="B1050" s="56">
        <v>70</v>
      </c>
      <c r="C1050" s="51">
        <v>6.686853525149302</v>
      </c>
      <c r="D1050" s="51">
        <v>6.9078453223885852</v>
      </c>
      <c r="E1050" s="58">
        <v>-0.22099179723928319</v>
      </c>
      <c r="F1050" s="76">
        <f t="shared" si="0"/>
        <v>1</v>
      </c>
      <c r="G1050" s="56">
        <v>144</v>
      </c>
      <c r="H1050" s="51">
        <v>5.9070762143792024</v>
      </c>
      <c r="I1050" s="51">
        <v>6.4941631634611952</v>
      </c>
      <c r="J1050" s="58">
        <v>-0.58708694908199277</v>
      </c>
      <c r="K1050" s="76">
        <f t="shared" si="1"/>
        <v>1</v>
      </c>
    </row>
    <row r="1051" spans="2:11" x14ac:dyDescent="0.25">
      <c r="B1051" s="56">
        <v>73</v>
      </c>
      <c r="C1051" s="51">
        <v>2.0457078512323181</v>
      </c>
      <c r="D1051" s="51">
        <v>2.0603117770113348</v>
      </c>
      <c r="E1051" s="58">
        <v>-1.4603925779016702E-2</v>
      </c>
      <c r="F1051" s="76">
        <f t="shared" si="0"/>
        <v>1</v>
      </c>
      <c r="G1051" s="56">
        <v>149</v>
      </c>
      <c r="H1051" s="51">
        <v>1.6928031367991561</v>
      </c>
      <c r="I1051" s="51">
        <v>2.1293856644005222</v>
      </c>
      <c r="J1051" s="58">
        <v>-0.43658252760136618</v>
      </c>
      <c r="K1051" s="76">
        <f t="shared" si="1"/>
        <v>1</v>
      </c>
    </row>
    <row r="1052" spans="2:11" x14ac:dyDescent="0.25">
      <c r="B1052" s="56">
        <v>74</v>
      </c>
      <c r="C1052" s="51">
        <v>2.0457078512323181</v>
      </c>
      <c r="D1052" s="51">
        <v>2.0603117770113348</v>
      </c>
      <c r="E1052" s="58">
        <v>-1.4603925779016702E-2</v>
      </c>
      <c r="F1052" s="76">
        <f t="shared" si="0"/>
        <v>1</v>
      </c>
      <c r="G1052" s="56">
        <v>150</v>
      </c>
      <c r="H1052" s="51">
        <v>1.3934078834175987</v>
      </c>
      <c r="I1052" s="51">
        <v>2.1293856644005222</v>
      </c>
      <c r="J1052" s="58">
        <v>-0.73597778098292355</v>
      </c>
      <c r="K1052" s="76">
        <f t="shared" si="1"/>
        <v>1</v>
      </c>
    </row>
    <row r="1053" spans="2:11" x14ac:dyDescent="0.25">
      <c r="B1053" s="56">
        <v>75</v>
      </c>
      <c r="C1053" s="51">
        <v>2.0016144850650992</v>
      </c>
      <c r="D1053" s="51">
        <v>2.0603117770113348</v>
      </c>
      <c r="E1053" s="58">
        <v>-5.869729194623563E-2</v>
      </c>
      <c r="F1053" s="76">
        <f t="shared" si="0"/>
        <v>1</v>
      </c>
      <c r="G1053" s="56">
        <v>155</v>
      </c>
      <c r="H1053" s="51">
        <v>3.4560445715737376</v>
      </c>
      <c r="I1053" s="51">
        <v>3.8364131984020817</v>
      </c>
      <c r="J1053" s="58">
        <v>-0.38036862682834416</v>
      </c>
      <c r="K1053" s="76">
        <f t="shared" si="1"/>
        <v>1</v>
      </c>
    </row>
    <row r="1054" spans="2:11" x14ac:dyDescent="0.25">
      <c r="B1054" s="56">
        <v>76</v>
      </c>
      <c r="C1054" s="51">
        <v>1.9455554614046136</v>
      </c>
      <c r="D1054" s="51">
        <v>2.0603117770113348</v>
      </c>
      <c r="E1054" s="58">
        <v>-0.11475631560672128</v>
      </c>
      <c r="F1054" s="76">
        <f t="shared" si="0"/>
        <v>1</v>
      </c>
      <c r="G1054" s="56">
        <v>156</v>
      </c>
      <c r="H1054" s="51">
        <v>3.2931328620723654</v>
      </c>
      <c r="I1054" s="51">
        <v>3.8364131984020817</v>
      </c>
      <c r="J1054" s="58">
        <v>-0.54328033632971628</v>
      </c>
      <c r="K1054" s="76">
        <f t="shared" si="1"/>
        <v>1</v>
      </c>
    </row>
    <row r="1055" spans="2:11" x14ac:dyDescent="0.25">
      <c r="B1055" s="56">
        <v>79</v>
      </c>
      <c r="C1055" s="51">
        <v>3.7279247159290771</v>
      </c>
      <c r="D1055" s="51">
        <v>3.6850000150746274</v>
      </c>
      <c r="E1055" s="58">
        <v>4.2924700854449771E-2</v>
      </c>
      <c r="F1055" s="76">
        <f t="shared" si="0"/>
        <v>1</v>
      </c>
      <c r="G1055" s="56">
        <v>161</v>
      </c>
      <c r="H1055" s="51">
        <v>5.0607799220937508</v>
      </c>
      <c r="I1055" s="51">
        <v>5.6461578674765907</v>
      </c>
      <c r="J1055" s="58">
        <v>-0.58537794538283983</v>
      </c>
      <c r="K1055" s="76">
        <f t="shared" si="1"/>
        <v>1</v>
      </c>
    </row>
    <row r="1056" spans="2:11" x14ac:dyDescent="0.25">
      <c r="B1056" s="56">
        <v>80</v>
      </c>
      <c r="C1056" s="51">
        <v>3.5172048342343003</v>
      </c>
      <c r="D1056" s="51">
        <v>3.6850000150746274</v>
      </c>
      <c r="E1056" s="58">
        <v>-0.16779518084032707</v>
      </c>
      <c r="F1056" s="76">
        <f t="shared" si="0"/>
        <v>1</v>
      </c>
      <c r="G1056" s="56">
        <v>162</v>
      </c>
      <c r="H1056" s="51">
        <v>4.9401935287087273</v>
      </c>
      <c r="I1056" s="51">
        <v>5.6461578674765907</v>
      </c>
      <c r="J1056" s="58">
        <v>-0.70596433876786335</v>
      </c>
      <c r="K1056" s="76">
        <f t="shared" si="1"/>
        <v>1</v>
      </c>
    </row>
    <row r="1057" spans="2:11" x14ac:dyDescent="0.25">
      <c r="B1057" s="56">
        <v>81</v>
      </c>
      <c r="C1057" s="51">
        <v>3.5107622660936211</v>
      </c>
      <c r="D1057" s="51">
        <v>3.6850000150746274</v>
      </c>
      <c r="E1057" s="58">
        <v>-0.1742377489810063</v>
      </c>
      <c r="F1057" s="76">
        <f t="shared" si="0"/>
        <v>1</v>
      </c>
      <c r="G1057" s="56">
        <v>167</v>
      </c>
      <c r="H1057" s="51">
        <v>6.4264159976022963</v>
      </c>
      <c r="I1057" s="51">
        <v>6.6490479805847222</v>
      </c>
      <c r="J1057" s="58">
        <v>-0.22263198298242592</v>
      </c>
      <c r="K1057" s="76">
        <f t="shared" si="1"/>
        <v>1</v>
      </c>
    </row>
    <row r="1058" spans="2:11" x14ac:dyDescent="0.25">
      <c r="B1058" s="56">
        <v>82</v>
      </c>
      <c r="C1058" s="51">
        <v>3.4560445715737376</v>
      </c>
      <c r="D1058" s="51">
        <v>3.6850000150746274</v>
      </c>
      <c r="E1058" s="58">
        <v>-0.22895544350088981</v>
      </c>
      <c r="F1058" s="76">
        <f t="shared" si="0"/>
        <v>1</v>
      </c>
      <c r="G1058" s="56">
        <v>168</v>
      </c>
      <c r="H1058" s="51">
        <v>6.090924176945582</v>
      </c>
      <c r="I1058" s="51">
        <v>6.6490479805847222</v>
      </c>
      <c r="J1058" s="58">
        <v>-0.55812380363914027</v>
      </c>
      <c r="K1058" s="76">
        <f t="shared" si="1"/>
        <v>1</v>
      </c>
    </row>
    <row r="1059" spans="2:11" x14ac:dyDescent="0.25">
      <c r="B1059" s="56">
        <v>85</v>
      </c>
      <c r="C1059" s="51">
        <v>6.2002090764515669</v>
      </c>
      <c r="D1059" s="51">
        <v>5.5463281847434782</v>
      </c>
      <c r="E1059" s="58">
        <v>0.65388089170808872</v>
      </c>
      <c r="F1059" s="76">
        <f t="shared" si="0"/>
        <v>0</v>
      </c>
      <c r="G1059" s="56">
        <v>173</v>
      </c>
      <c r="H1059" s="51">
        <v>6.962157267903395</v>
      </c>
      <c r="I1059" s="51">
        <v>6.8938007482841392</v>
      </c>
      <c r="J1059" s="58">
        <v>6.8356519619255707E-2</v>
      </c>
      <c r="K1059" s="76">
        <f t="shared" si="1"/>
        <v>1</v>
      </c>
    </row>
    <row r="1060" spans="2:11" x14ac:dyDescent="0.25">
      <c r="B1060" s="56">
        <v>86</v>
      </c>
      <c r="C1060" s="51">
        <v>6.1370850036968294</v>
      </c>
      <c r="D1060" s="51">
        <v>5.5463281847434782</v>
      </c>
      <c r="E1060" s="58">
        <v>0.59075681895335119</v>
      </c>
      <c r="F1060" s="76">
        <f t="shared" si="0"/>
        <v>0</v>
      </c>
      <c r="G1060" s="56">
        <v>174</v>
      </c>
      <c r="H1060" s="51">
        <v>6.7286960245111951</v>
      </c>
      <c r="I1060" s="51">
        <v>6.8938007482841392</v>
      </c>
      <c r="J1060" s="58">
        <v>-0.16510472377294416</v>
      </c>
      <c r="K1060" s="76">
        <f t="shared" si="1"/>
        <v>1</v>
      </c>
    </row>
    <row r="1061" spans="2:11" x14ac:dyDescent="0.25">
      <c r="B1061" s="56">
        <v>87</v>
      </c>
      <c r="C1061" s="51">
        <v>5.4972528447282896</v>
      </c>
      <c r="D1061" s="51">
        <v>5.5463281847434782</v>
      </c>
      <c r="E1061" s="58">
        <v>-4.9075340015188651E-2</v>
      </c>
      <c r="F1061" s="76">
        <f t="shared" si="0"/>
        <v>1</v>
      </c>
      <c r="G1061" s="56">
        <v>179</v>
      </c>
      <c r="H1061" s="51">
        <v>6.4972528447282896</v>
      </c>
      <c r="I1061" s="51">
        <v>6.9079099585911283</v>
      </c>
      <c r="J1061" s="58">
        <v>-0.41065711386283876</v>
      </c>
      <c r="K1061" s="76">
        <f t="shared" si="1"/>
        <v>1</v>
      </c>
    </row>
    <row r="1062" spans="2:11" x14ac:dyDescent="0.25">
      <c r="B1062" s="56">
        <v>88</v>
      </c>
      <c r="C1062" s="51">
        <v>5.3917731411351753</v>
      </c>
      <c r="D1062" s="51">
        <v>5.5463281847434782</v>
      </c>
      <c r="E1062" s="58">
        <v>-0.15455504360830297</v>
      </c>
      <c r="F1062" s="76">
        <f t="shared" si="0"/>
        <v>1</v>
      </c>
      <c r="G1062" s="56">
        <v>180</v>
      </c>
      <c r="H1062" s="51">
        <v>6.4293986173447708</v>
      </c>
      <c r="I1062" s="51">
        <v>6.9079099585911283</v>
      </c>
      <c r="J1062" s="58">
        <v>-0.47851134124635752</v>
      </c>
      <c r="K1062" s="76">
        <f t="shared" si="1"/>
        <v>1</v>
      </c>
    </row>
    <row r="1063" spans="2:11" x14ac:dyDescent="0.25">
      <c r="B1063" s="56">
        <v>91</v>
      </c>
      <c r="C1063" s="51">
        <v>6.7134994793782683</v>
      </c>
      <c r="D1063" s="51">
        <v>6.3864622010435621</v>
      </c>
      <c r="E1063" s="58">
        <v>0.32703727833470619</v>
      </c>
      <c r="F1063" s="76">
        <f t="shared" si="0"/>
        <v>1</v>
      </c>
      <c r="G1063" s="56">
        <v>185</v>
      </c>
      <c r="H1063" s="51">
        <v>1.7390535838506569</v>
      </c>
      <c r="I1063" s="51">
        <v>2.1232381420271071</v>
      </c>
      <c r="J1063" s="58">
        <v>-0.38418455817645025</v>
      </c>
      <c r="K1063" s="76">
        <f t="shared" si="1"/>
        <v>1</v>
      </c>
    </row>
    <row r="1064" spans="2:11" x14ac:dyDescent="0.25">
      <c r="B1064" s="56">
        <v>92</v>
      </c>
      <c r="C1064" s="51">
        <v>6.591819115224629</v>
      </c>
      <c r="D1064" s="51">
        <v>6.3864622010435621</v>
      </c>
      <c r="E1064" s="58">
        <v>0.20535691418106694</v>
      </c>
      <c r="F1064" s="76">
        <f t="shared" si="0"/>
        <v>1</v>
      </c>
      <c r="G1064" s="56">
        <v>186</v>
      </c>
      <c r="H1064" s="51">
        <v>1.2156818820794937</v>
      </c>
      <c r="I1064" s="51">
        <v>2.1232381420271071</v>
      </c>
      <c r="J1064" s="58">
        <v>-0.90755625994761346</v>
      </c>
      <c r="K1064" s="76">
        <f t="shared" si="1"/>
        <v>1</v>
      </c>
    </row>
    <row r="1065" spans="2:11" x14ac:dyDescent="0.25">
      <c r="B1065" s="56">
        <v>93</v>
      </c>
      <c r="C1065" s="51">
        <v>6.5330934021073546</v>
      </c>
      <c r="D1065" s="51">
        <v>6.3864622010435621</v>
      </c>
      <c r="E1065" s="58">
        <v>0.14663120106379246</v>
      </c>
      <c r="F1065" s="76">
        <f t="shared" si="0"/>
        <v>1</v>
      </c>
      <c r="G1065" s="56">
        <v>191</v>
      </c>
      <c r="H1065" s="51">
        <v>3.5688930484476962</v>
      </c>
      <c r="I1065" s="51">
        <v>3.8244743708072892</v>
      </c>
      <c r="J1065" s="58">
        <v>-0.25558132235959308</v>
      </c>
      <c r="K1065" s="76">
        <f t="shared" si="1"/>
        <v>1</v>
      </c>
    </row>
    <row r="1066" spans="2:11" x14ac:dyDescent="0.25">
      <c r="B1066" s="56">
        <v>94</v>
      </c>
      <c r="C1066" s="51">
        <v>6.1727091447892288</v>
      </c>
      <c r="D1066" s="51">
        <v>6.3864622010435621</v>
      </c>
      <c r="E1066" s="58">
        <v>-0.21375305625433327</v>
      </c>
      <c r="F1066" s="76">
        <f t="shared" si="0"/>
        <v>1</v>
      </c>
      <c r="G1066" s="56">
        <v>192</v>
      </c>
      <c r="H1066" s="51">
        <v>3.4369603168809468</v>
      </c>
      <c r="I1066" s="51">
        <v>3.8244743708072892</v>
      </c>
      <c r="J1066" s="58">
        <v>-0.38751405392634242</v>
      </c>
      <c r="K1066" s="76">
        <f t="shared" si="1"/>
        <v>1</v>
      </c>
    </row>
    <row r="1067" spans="2:11" x14ac:dyDescent="0.25">
      <c r="B1067" s="56">
        <v>97</v>
      </c>
      <c r="C1067" s="51">
        <v>6.6717415338463653</v>
      </c>
      <c r="D1067" s="51">
        <v>6.4202717647510248</v>
      </c>
      <c r="E1067" s="58">
        <v>0.25146976909534047</v>
      </c>
      <c r="F1067" s="76">
        <f t="shared" si="0"/>
        <v>1</v>
      </c>
      <c r="G1067" s="56">
        <v>197</v>
      </c>
      <c r="H1067" s="51">
        <v>5.0607799220937508</v>
      </c>
      <c r="I1067" s="51">
        <v>5.646437414024942</v>
      </c>
      <c r="J1067" s="58">
        <v>-0.58565749193119121</v>
      </c>
      <c r="K1067" s="76">
        <f t="shared" si="1"/>
        <v>1</v>
      </c>
    </row>
    <row r="1068" spans="2:11" x14ac:dyDescent="0.25">
      <c r="B1068" s="56">
        <v>98</v>
      </c>
      <c r="C1068" s="51">
        <v>6.591819115224629</v>
      </c>
      <c r="D1068" s="51">
        <v>6.4202717647510248</v>
      </c>
      <c r="E1068" s="58">
        <v>0.17154735047360425</v>
      </c>
      <c r="F1068" s="76">
        <f t="shared" ref="F1068:F1131" si="2">IF(E1068&lt;-1,0,IF(E1068&gt;0.5,0,1))</f>
        <v>1</v>
      </c>
      <c r="G1068" s="56">
        <v>198</v>
      </c>
      <c r="H1068" s="51">
        <v>4.8502480966637647</v>
      </c>
      <c r="I1068" s="51">
        <v>5.646437414024942</v>
      </c>
      <c r="J1068" s="58">
        <v>-0.79618931736117737</v>
      </c>
      <c r="K1068" s="76">
        <f t="shared" ref="K1068:K1086" si="3">IF(J1068&lt;-1,0,IF(J1068&gt;0.5,0,1))</f>
        <v>1</v>
      </c>
    </row>
    <row r="1069" spans="2:11" x14ac:dyDescent="0.25">
      <c r="B1069" s="56">
        <v>99</v>
      </c>
      <c r="C1069" s="51">
        <v>6.1427365996343575</v>
      </c>
      <c r="D1069" s="51">
        <v>6.4202717647510248</v>
      </c>
      <c r="E1069" s="58">
        <v>-0.27753516511666732</v>
      </c>
      <c r="F1069" s="76">
        <f t="shared" si="2"/>
        <v>1</v>
      </c>
      <c r="G1069" s="56">
        <v>203</v>
      </c>
      <c r="H1069" s="51">
        <v>6.5590000167106401</v>
      </c>
      <c r="I1069" s="51">
        <v>6.6936997665021742</v>
      </c>
      <c r="J1069" s="58">
        <v>-0.1346997497915341</v>
      </c>
      <c r="K1069" s="76">
        <f t="shared" si="3"/>
        <v>1</v>
      </c>
    </row>
    <row r="1070" spans="2:11" x14ac:dyDescent="0.25">
      <c r="B1070" s="56">
        <v>100</v>
      </c>
      <c r="C1070" s="51">
        <v>6.0607799220937508</v>
      </c>
      <c r="D1070" s="51">
        <v>6.4202717647510248</v>
      </c>
      <c r="E1070" s="58">
        <v>-0.35949184265727396</v>
      </c>
      <c r="F1070" s="76">
        <f t="shared" si="2"/>
        <v>1</v>
      </c>
      <c r="G1070" s="56">
        <v>204</v>
      </c>
      <c r="H1070" s="51">
        <v>6.4695408932352096</v>
      </c>
      <c r="I1070" s="51">
        <v>6.6936997665021742</v>
      </c>
      <c r="J1070" s="58">
        <v>-0.2241588732669646</v>
      </c>
      <c r="K1070" s="76">
        <f t="shared" si="3"/>
        <v>1</v>
      </c>
    </row>
    <row r="1071" spans="2:11" x14ac:dyDescent="0.25">
      <c r="B1071" s="56">
        <v>103</v>
      </c>
      <c r="C1071" s="51">
        <v>6.9709543871827995</v>
      </c>
      <c r="D1071" s="51">
        <v>6.493386083278196</v>
      </c>
      <c r="E1071" s="58">
        <v>0.47756830390460348</v>
      </c>
      <c r="F1071" s="76">
        <f t="shared" si="2"/>
        <v>1</v>
      </c>
      <c r="G1071" s="56">
        <v>209</v>
      </c>
      <c r="H1071" s="51">
        <v>6.6451008077937868</v>
      </c>
      <c r="I1071" s="51">
        <v>6.8980126167377183</v>
      </c>
      <c r="J1071" s="58">
        <v>-0.2529118089439315</v>
      </c>
      <c r="K1071" s="76">
        <f t="shared" si="3"/>
        <v>1</v>
      </c>
    </row>
    <row r="1072" spans="2:11" x14ac:dyDescent="0.25">
      <c r="B1072" s="56">
        <v>104</v>
      </c>
      <c r="C1072" s="51">
        <v>6.3917731411351753</v>
      </c>
      <c r="D1072" s="51">
        <v>6.493386083278196</v>
      </c>
      <c r="E1072" s="58">
        <v>-0.10161294214302075</v>
      </c>
      <c r="F1072" s="76">
        <f t="shared" si="2"/>
        <v>1</v>
      </c>
      <c r="G1072" s="56">
        <v>210</v>
      </c>
      <c r="H1072" s="51">
        <v>6.6451008077937868</v>
      </c>
      <c r="I1072" s="51">
        <v>6.8980126167377183</v>
      </c>
      <c r="J1072" s="58">
        <v>-0.2529118089439315</v>
      </c>
      <c r="K1072" s="76">
        <f t="shared" si="3"/>
        <v>1</v>
      </c>
    </row>
    <row r="1073" spans="2:11" x14ac:dyDescent="0.25">
      <c r="B1073" s="56">
        <v>105</v>
      </c>
      <c r="C1073" s="51">
        <v>6.3567542078312975</v>
      </c>
      <c r="D1073" s="51">
        <v>6.493386083278196</v>
      </c>
      <c r="E1073" s="58">
        <v>-0.13663187544689848</v>
      </c>
      <c r="F1073" s="76">
        <f t="shared" si="2"/>
        <v>1</v>
      </c>
      <c r="G1073" s="56">
        <v>215</v>
      </c>
      <c r="H1073" s="51">
        <v>6.9709543871827995</v>
      </c>
      <c r="I1073" s="51">
        <v>6.9080525947761178</v>
      </c>
      <c r="J1073" s="58">
        <v>6.29017924066817E-2</v>
      </c>
      <c r="K1073" s="76">
        <f t="shared" si="3"/>
        <v>1</v>
      </c>
    </row>
    <row r="1074" spans="2:11" x14ac:dyDescent="0.25">
      <c r="B1074" s="56">
        <v>106</v>
      </c>
      <c r="C1074" s="51">
        <v>6.2348345173922084</v>
      </c>
      <c r="D1074" s="51">
        <v>6.493386083278196</v>
      </c>
      <c r="E1074" s="58">
        <v>-0.2585515658859876</v>
      </c>
      <c r="F1074" s="76">
        <f t="shared" si="2"/>
        <v>1</v>
      </c>
      <c r="G1074" s="56">
        <v>216</v>
      </c>
      <c r="H1074" s="51">
        <v>6.7945678905004669</v>
      </c>
      <c r="I1074" s="51">
        <v>6.9080525947761178</v>
      </c>
      <c r="J1074" s="58">
        <v>-0.11348470427565083</v>
      </c>
      <c r="K1074" s="76">
        <f t="shared" si="3"/>
        <v>1</v>
      </c>
    </row>
    <row r="1075" spans="2:11" x14ac:dyDescent="0.25">
      <c r="B1075" s="56">
        <v>109</v>
      </c>
      <c r="C1075" s="51">
        <v>2.6166111821801161</v>
      </c>
      <c r="D1075" s="51">
        <v>2.0227385848435273</v>
      </c>
      <c r="E1075" s="58">
        <v>0.59387259733658881</v>
      </c>
      <c r="F1075" s="76">
        <f t="shared" si="2"/>
        <v>0</v>
      </c>
      <c r="G1075" s="56">
        <v>221</v>
      </c>
      <c r="H1075" s="51">
        <v>1.6928031367991561</v>
      </c>
      <c r="I1075" s="51">
        <v>1.9876773223259381</v>
      </c>
      <c r="J1075" s="58">
        <v>-0.29487418552678202</v>
      </c>
      <c r="K1075" s="76">
        <f t="shared" si="3"/>
        <v>1</v>
      </c>
    </row>
    <row r="1076" spans="2:11" x14ac:dyDescent="0.25">
      <c r="B1076" s="56">
        <v>110</v>
      </c>
      <c r="C1076" s="51">
        <v>2.1015641079406153</v>
      </c>
      <c r="D1076" s="51">
        <v>2.0227385848435273</v>
      </c>
      <c r="E1076" s="58">
        <v>7.8825523097088013E-2</v>
      </c>
      <c r="F1076" s="76">
        <f t="shared" si="2"/>
        <v>1</v>
      </c>
      <c r="G1076" s="56">
        <v>226</v>
      </c>
      <c r="H1076" s="51">
        <v>3.4560445715737376</v>
      </c>
      <c r="I1076" s="51">
        <v>3.5144703831440767</v>
      </c>
      <c r="J1076" s="58">
        <v>-5.8425811570339103E-2</v>
      </c>
      <c r="K1076" s="76">
        <f t="shared" si="3"/>
        <v>1</v>
      </c>
    </row>
    <row r="1077" spans="2:11" x14ac:dyDescent="0.25">
      <c r="B1077" s="56">
        <v>111</v>
      </c>
      <c r="C1077" s="51">
        <v>2.0016144850650992</v>
      </c>
      <c r="D1077" s="51">
        <v>2.0227385848435273</v>
      </c>
      <c r="E1077" s="58">
        <v>-2.1124099778428107E-2</v>
      </c>
      <c r="F1077" s="76">
        <f t="shared" si="2"/>
        <v>1</v>
      </c>
      <c r="G1077" s="56">
        <v>231</v>
      </c>
      <c r="H1077" s="51">
        <v>4.8571538479300758</v>
      </c>
      <c r="I1077" s="51">
        <v>5.4453953311380001</v>
      </c>
      <c r="J1077" s="58">
        <v>-0.58824148320792435</v>
      </c>
      <c r="K1077" s="76">
        <f t="shared" si="3"/>
        <v>1</v>
      </c>
    </row>
    <row r="1078" spans="2:11" x14ac:dyDescent="0.25">
      <c r="B1078" s="56">
        <v>112</v>
      </c>
      <c r="C1078" s="51">
        <v>1.9135468090129539</v>
      </c>
      <c r="D1078" s="51">
        <v>2.0227385848435273</v>
      </c>
      <c r="E1078" s="58">
        <v>-0.10919177583057338</v>
      </c>
      <c r="F1078" s="76">
        <f t="shared" si="2"/>
        <v>1</v>
      </c>
      <c r="G1078" s="56">
        <v>236</v>
      </c>
      <c r="H1078" s="51">
        <v>5.7317513118959091</v>
      </c>
      <c r="I1078" s="51">
        <v>6.4882160269633413</v>
      </c>
      <c r="J1078" s="58">
        <v>-0.75646471506743218</v>
      </c>
      <c r="K1078" s="76">
        <f t="shared" si="3"/>
        <v>1</v>
      </c>
    </row>
    <row r="1079" spans="2:11" x14ac:dyDescent="0.25">
      <c r="B1079" s="56">
        <v>115</v>
      </c>
      <c r="C1079" s="51">
        <v>3.5688930484476962</v>
      </c>
      <c r="D1079" s="51">
        <v>3.5984443441767215</v>
      </c>
      <c r="E1079" s="58">
        <v>-2.9551295729025373E-2</v>
      </c>
      <c r="F1079" s="76">
        <f t="shared" si="2"/>
        <v>1</v>
      </c>
      <c r="G1079" s="56">
        <v>241</v>
      </c>
      <c r="H1079" s="51">
        <v>5.7598441948232413</v>
      </c>
      <c r="I1079" s="51">
        <v>6.8562461441371445</v>
      </c>
      <c r="J1079" s="58">
        <v>-1.0964019493139032</v>
      </c>
      <c r="K1079" s="76">
        <f t="shared" si="3"/>
        <v>0</v>
      </c>
    </row>
    <row r="1080" spans="2:11" x14ac:dyDescent="0.25">
      <c r="B1080" s="56">
        <v>116</v>
      </c>
      <c r="C1080" s="51">
        <v>3.5434126740590952</v>
      </c>
      <c r="D1080" s="51">
        <v>3.5984443441767215</v>
      </c>
      <c r="E1080" s="58">
        <v>-5.503167011762633E-2</v>
      </c>
      <c r="F1080" s="76">
        <f t="shared" si="2"/>
        <v>1</v>
      </c>
      <c r="G1080" s="56">
        <v>246</v>
      </c>
      <c r="H1080" s="51">
        <v>6.0607799220937508</v>
      </c>
      <c r="I1080" s="51">
        <v>6.9065241651388094</v>
      </c>
      <c r="J1080" s="58">
        <v>-0.84574424304505857</v>
      </c>
      <c r="K1080" s="76">
        <f t="shared" si="3"/>
        <v>1</v>
      </c>
    </row>
    <row r="1081" spans="2:11" x14ac:dyDescent="0.25">
      <c r="B1081" s="56">
        <v>117</v>
      </c>
      <c r="C1081" s="51">
        <v>3.5107622660936211</v>
      </c>
      <c r="D1081" s="51">
        <v>3.5984443441767215</v>
      </c>
      <c r="E1081" s="58">
        <v>-8.7682078083100468E-2</v>
      </c>
      <c r="F1081" s="76">
        <f t="shared" si="2"/>
        <v>1</v>
      </c>
      <c r="G1081" s="56">
        <v>251</v>
      </c>
      <c r="H1081" s="51">
        <v>1.2156818820794937</v>
      </c>
      <c r="I1081" s="51">
        <v>1.9267994763984237</v>
      </c>
      <c r="J1081" s="58">
        <v>-0.71111759431893007</v>
      </c>
      <c r="K1081" s="76">
        <f t="shared" si="3"/>
        <v>1</v>
      </c>
    </row>
    <row r="1082" spans="2:11" x14ac:dyDescent="0.25">
      <c r="B1082" s="56">
        <v>118</v>
      </c>
      <c r="C1082" s="51">
        <v>3.4560445715737376</v>
      </c>
      <c r="D1082" s="51">
        <v>3.5984443441767215</v>
      </c>
      <c r="E1082" s="58">
        <v>-0.14239977260298398</v>
      </c>
      <c r="F1082" s="76">
        <f t="shared" si="2"/>
        <v>1</v>
      </c>
      <c r="G1082" s="56">
        <v>256</v>
      </c>
      <c r="H1082" s="51">
        <v>2.9499424235583662</v>
      </c>
      <c r="I1082" s="51">
        <v>3.3583789366674122</v>
      </c>
      <c r="J1082" s="58">
        <v>-0.40843651310904594</v>
      </c>
      <c r="K1082" s="76">
        <f t="shared" si="3"/>
        <v>1</v>
      </c>
    </row>
    <row r="1083" spans="2:11" x14ac:dyDescent="0.25">
      <c r="B1083" s="56">
        <v>121</v>
      </c>
      <c r="C1083" s="51">
        <v>6.0021272011284497</v>
      </c>
      <c r="D1083" s="51">
        <v>5.4945302202569106</v>
      </c>
      <c r="E1083" s="58">
        <v>0.50759698087153904</v>
      </c>
      <c r="F1083" s="76">
        <f t="shared" si="2"/>
        <v>0</v>
      </c>
      <c r="G1083" s="56">
        <v>261</v>
      </c>
      <c r="H1083" s="51">
        <v>4.794863128127119</v>
      </c>
      <c r="I1083" s="51">
        <v>5.33511863338114</v>
      </c>
      <c r="J1083" s="58">
        <v>-0.540255505254021</v>
      </c>
      <c r="K1083" s="76">
        <f t="shared" si="3"/>
        <v>1</v>
      </c>
    </row>
    <row r="1084" spans="2:11" x14ac:dyDescent="0.25">
      <c r="B1084" s="56">
        <v>122</v>
      </c>
      <c r="C1084" s="51">
        <v>5.4972528447282896</v>
      </c>
      <c r="D1084" s="51">
        <v>5.4945302202569106</v>
      </c>
      <c r="E1084" s="58">
        <v>2.7226244713789427E-3</v>
      </c>
      <c r="F1084" s="76">
        <f t="shared" si="2"/>
        <v>1</v>
      </c>
      <c r="G1084" s="56">
        <v>266</v>
      </c>
      <c r="H1084" s="51">
        <v>5.6798881468220053</v>
      </c>
      <c r="I1084" s="51">
        <v>6.3765397572175413</v>
      </c>
      <c r="J1084" s="58">
        <v>-0.69665161039553603</v>
      </c>
      <c r="K1084" s="76">
        <f t="shared" si="3"/>
        <v>1</v>
      </c>
    </row>
    <row r="1085" spans="2:11" x14ac:dyDescent="0.25">
      <c r="B1085" s="56">
        <v>123</v>
      </c>
      <c r="C1085" s="51">
        <v>5.4972528447282896</v>
      </c>
      <c r="D1085" s="51">
        <v>5.4945302202569106</v>
      </c>
      <c r="E1085" s="58">
        <v>2.7226244713789427E-3</v>
      </c>
      <c r="F1085" s="76">
        <f t="shared" si="2"/>
        <v>1</v>
      </c>
      <c r="G1085" s="56">
        <v>271</v>
      </c>
      <c r="H1085" s="51">
        <v>5.8571538479300758</v>
      </c>
      <c r="I1085" s="51">
        <v>6.41714212585347</v>
      </c>
      <c r="J1085" s="58">
        <v>-0.55998827792339423</v>
      </c>
      <c r="K1085" s="76">
        <f t="shared" si="3"/>
        <v>1</v>
      </c>
    </row>
    <row r="1086" spans="2:11" ht="15.75" thickBot="1" x14ac:dyDescent="0.3">
      <c r="B1086" s="56">
        <v>124</v>
      </c>
      <c r="C1086" s="51">
        <v>5.1481480245791076</v>
      </c>
      <c r="D1086" s="51">
        <v>5.4945302202569106</v>
      </c>
      <c r="E1086" s="58">
        <v>-0.34638219567780304</v>
      </c>
      <c r="F1086" s="76">
        <f t="shared" si="2"/>
        <v>1</v>
      </c>
      <c r="G1086" s="57">
        <v>276</v>
      </c>
      <c r="H1086" s="52">
        <v>5.907915142583013</v>
      </c>
      <c r="I1086" s="52">
        <v>6.4190076302767247</v>
      </c>
      <c r="J1086" s="59">
        <v>-0.51109248769371174</v>
      </c>
      <c r="K1086" s="76">
        <f t="shared" si="3"/>
        <v>1</v>
      </c>
    </row>
    <row r="1087" spans="2:11" ht="15.75" thickBot="1" x14ac:dyDescent="0.3">
      <c r="B1087" s="56">
        <v>127</v>
      </c>
      <c r="C1087" s="51">
        <v>6.686853525149302</v>
      </c>
      <c r="D1087" s="51">
        <v>6.3841435136303275</v>
      </c>
      <c r="E1087" s="58">
        <v>0.30271001151897448</v>
      </c>
      <c r="F1087" s="76">
        <f t="shared" si="2"/>
        <v>1</v>
      </c>
      <c r="G1087" s="117" t="s">
        <v>217</v>
      </c>
      <c r="H1087" s="118"/>
      <c r="I1087" s="118"/>
      <c r="J1087" s="118"/>
      <c r="K1087" s="122"/>
    </row>
    <row r="1088" spans="2:11" x14ac:dyDescent="0.25">
      <c r="B1088" s="56">
        <v>128</v>
      </c>
      <c r="C1088" s="51">
        <v>6.2112949199257415</v>
      </c>
      <c r="D1088" s="51">
        <v>6.3841435136303275</v>
      </c>
      <c r="E1088" s="58">
        <v>-0.17284859370458605</v>
      </c>
      <c r="F1088" s="76">
        <f t="shared" si="2"/>
        <v>1</v>
      </c>
      <c r="G1088" s="50"/>
      <c r="H1088" s="48" t="s">
        <v>198</v>
      </c>
      <c r="I1088" s="48" t="s">
        <v>199</v>
      </c>
      <c r="J1088" s="48" t="s">
        <v>200</v>
      </c>
      <c r="K1088" s="49" t="s">
        <v>201</v>
      </c>
    </row>
    <row r="1089" spans="2:11" x14ac:dyDescent="0.25">
      <c r="B1089" s="56">
        <v>129</v>
      </c>
      <c r="C1089" s="51">
        <v>6.0607799220937508</v>
      </c>
      <c r="D1089" s="51">
        <v>6.3841435136303275</v>
      </c>
      <c r="E1089" s="58">
        <v>-0.32336359153657668</v>
      </c>
      <c r="F1089" s="76">
        <f t="shared" si="2"/>
        <v>1</v>
      </c>
      <c r="G1089" s="34" t="s">
        <v>202</v>
      </c>
      <c r="H1089" s="51">
        <v>-1.0964019493139032</v>
      </c>
      <c r="I1089" s="51">
        <v>-0.95080714069725836</v>
      </c>
      <c r="J1089" s="51">
        <v>-1.0236045450055808</v>
      </c>
      <c r="K1089" s="32">
        <v>2</v>
      </c>
    </row>
    <row r="1090" spans="2:11" x14ac:dyDescent="0.25">
      <c r="B1090" s="56">
        <v>130</v>
      </c>
      <c r="C1090" s="51">
        <v>5.9487725164073186</v>
      </c>
      <c r="D1090" s="51">
        <v>6.3841435136303275</v>
      </c>
      <c r="E1090" s="58">
        <v>-0.43537099722300887</v>
      </c>
      <c r="F1090" s="76">
        <f t="shared" si="2"/>
        <v>1</v>
      </c>
      <c r="G1090" s="34" t="s">
        <v>203</v>
      </c>
      <c r="H1090" s="51">
        <v>-0.95080714069725836</v>
      </c>
      <c r="I1090" s="51">
        <v>-0.80521233208061349</v>
      </c>
      <c r="J1090" s="51">
        <v>-0.87800973638893587</v>
      </c>
      <c r="K1090" s="32">
        <v>7</v>
      </c>
    </row>
    <row r="1091" spans="2:11" x14ac:dyDescent="0.25">
      <c r="B1091" s="56">
        <v>133</v>
      </c>
      <c r="C1091" s="51">
        <v>6.9709543871827995</v>
      </c>
      <c r="D1091" s="51">
        <v>6.4202348404473524</v>
      </c>
      <c r="E1091" s="58">
        <v>0.5507195467354471</v>
      </c>
      <c r="F1091" s="76">
        <f t="shared" si="2"/>
        <v>0</v>
      </c>
      <c r="G1091" s="34" t="s">
        <v>204</v>
      </c>
      <c r="H1091" s="51">
        <v>-0.80521233208061349</v>
      </c>
      <c r="I1091" s="51">
        <v>-0.65961752346396862</v>
      </c>
      <c r="J1091" s="51">
        <v>-0.73241492777229111</v>
      </c>
      <c r="K1091" s="32">
        <v>12</v>
      </c>
    </row>
    <row r="1092" spans="2:11" x14ac:dyDescent="0.25">
      <c r="B1092" s="56">
        <v>134</v>
      </c>
      <c r="C1092" s="51">
        <v>6.3917731411351753</v>
      </c>
      <c r="D1092" s="51">
        <v>6.4202348404473524</v>
      </c>
      <c r="E1092" s="58">
        <v>-2.8461699312177124E-2</v>
      </c>
      <c r="F1092" s="76">
        <f t="shared" si="2"/>
        <v>1</v>
      </c>
      <c r="G1092" s="34" t="s">
        <v>205</v>
      </c>
      <c r="H1092" s="51">
        <v>-0.65961752346396862</v>
      </c>
      <c r="I1092" s="51">
        <v>-0.51402271484732376</v>
      </c>
      <c r="J1092" s="51">
        <v>-0.58682011915564614</v>
      </c>
      <c r="K1092" s="32">
        <v>17</v>
      </c>
    </row>
    <row r="1093" spans="2:11" x14ac:dyDescent="0.25">
      <c r="B1093" s="56">
        <v>135</v>
      </c>
      <c r="C1093" s="51">
        <v>6.0786853626602779</v>
      </c>
      <c r="D1093" s="51">
        <v>6.4202348404473524</v>
      </c>
      <c r="E1093" s="58">
        <v>-0.34154947778707445</v>
      </c>
      <c r="F1093" s="76">
        <f t="shared" si="2"/>
        <v>1</v>
      </c>
      <c r="G1093" s="34" t="s">
        <v>206</v>
      </c>
      <c r="H1093" s="51">
        <v>-0.51402271484732376</v>
      </c>
      <c r="I1093" s="51">
        <v>-0.36842790623067889</v>
      </c>
      <c r="J1093" s="51">
        <v>-0.44122531053900133</v>
      </c>
      <c r="K1093" s="32">
        <v>18</v>
      </c>
    </row>
    <row r="1094" spans="2:11" x14ac:dyDescent="0.25">
      <c r="B1094" s="56">
        <v>136</v>
      </c>
      <c r="C1094" s="51">
        <v>6.0192969944765196</v>
      </c>
      <c r="D1094" s="51">
        <v>6.4202348404473524</v>
      </c>
      <c r="E1094" s="58">
        <v>-0.40093784597083282</v>
      </c>
      <c r="F1094" s="76">
        <f t="shared" si="2"/>
        <v>1</v>
      </c>
      <c r="G1094" s="34" t="s">
        <v>207</v>
      </c>
      <c r="H1094" s="51">
        <v>-0.36842790623067889</v>
      </c>
      <c r="I1094" s="51">
        <v>-0.22283309761403403</v>
      </c>
      <c r="J1094" s="51">
        <v>-0.29563050192235646</v>
      </c>
      <c r="K1094" s="32">
        <v>18</v>
      </c>
    </row>
    <row r="1095" spans="2:11" x14ac:dyDescent="0.25">
      <c r="B1095" s="56">
        <v>139</v>
      </c>
      <c r="C1095" s="51">
        <v>6.686853525149302</v>
      </c>
      <c r="D1095" s="51">
        <v>6.4941631634611952</v>
      </c>
      <c r="E1095" s="58">
        <v>0.19269036168810683</v>
      </c>
      <c r="F1095" s="76">
        <f t="shared" si="2"/>
        <v>1</v>
      </c>
      <c r="G1095" s="34" t="s">
        <v>208</v>
      </c>
      <c r="H1095" s="51">
        <v>-0.22283309761403403</v>
      </c>
      <c r="I1095" s="51">
        <v>-7.723828899738916E-2</v>
      </c>
      <c r="J1095" s="51">
        <v>-0.15003569330571159</v>
      </c>
      <c r="K1095" s="32">
        <v>7</v>
      </c>
    </row>
    <row r="1096" spans="2:11" ht="15.75" thickBot="1" x14ac:dyDescent="0.3">
      <c r="B1096" s="56">
        <v>140</v>
      </c>
      <c r="C1096" s="51">
        <v>6.6451008077937868</v>
      </c>
      <c r="D1096" s="51">
        <v>6.4941631634611952</v>
      </c>
      <c r="E1096" s="58">
        <v>0.1509376443325916</v>
      </c>
      <c r="F1096" s="76">
        <f t="shared" si="2"/>
        <v>1</v>
      </c>
      <c r="G1096" s="35" t="s">
        <v>209</v>
      </c>
      <c r="H1096" s="52">
        <v>-7.723828899738916E-2</v>
      </c>
      <c r="I1096" s="52">
        <v>6.8356519619255707E-2</v>
      </c>
      <c r="J1096" s="52">
        <v>-4.4408846890667264E-3</v>
      </c>
      <c r="K1096" s="33">
        <v>3</v>
      </c>
    </row>
    <row r="1097" spans="2:11" ht="15.75" thickBot="1" x14ac:dyDescent="0.3">
      <c r="B1097" s="56">
        <v>141</v>
      </c>
      <c r="C1097" s="51">
        <v>6.3853172376706731</v>
      </c>
      <c r="D1097" s="51">
        <v>6.4941631634611952</v>
      </c>
      <c r="E1097" s="58">
        <v>-0.1088459257905221</v>
      </c>
      <c r="F1097" s="76">
        <f t="shared" si="2"/>
        <v>1</v>
      </c>
      <c r="G1097" s="117" t="s">
        <v>216</v>
      </c>
      <c r="H1097" s="118"/>
      <c r="I1097" s="118"/>
      <c r="J1097" s="119"/>
    </row>
    <row r="1098" spans="2:11" x14ac:dyDescent="0.25">
      <c r="B1098" s="56">
        <v>142</v>
      </c>
      <c r="C1098" s="51">
        <v>6.3567542078312975</v>
      </c>
      <c r="D1098" s="51">
        <v>6.4941631634611952</v>
      </c>
      <c r="E1098" s="58">
        <v>-0.13740895562989763</v>
      </c>
      <c r="F1098" s="76">
        <f t="shared" si="2"/>
        <v>1</v>
      </c>
      <c r="G1098" s="55" t="s">
        <v>193</v>
      </c>
      <c r="H1098" s="48" t="s">
        <v>194</v>
      </c>
      <c r="I1098" s="48" t="s">
        <v>195</v>
      </c>
      <c r="J1098" s="49" t="s">
        <v>196</v>
      </c>
    </row>
    <row r="1099" spans="2:11" x14ac:dyDescent="0.25">
      <c r="B1099" s="56">
        <v>145</v>
      </c>
      <c r="C1099" s="51">
        <v>2.2485578975883285</v>
      </c>
      <c r="D1099" s="51">
        <v>2.1293856644005222</v>
      </c>
      <c r="E1099" s="58">
        <v>0.11917223318780623</v>
      </c>
      <c r="F1099" s="76">
        <f t="shared" si="2"/>
        <v>1</v>
      </c>
      <c r="G1099" s="53">
        <v>-1.0964019493139032</v>
      </c>
      <c r="H1099" s="46">
        <v>0</v>
      </c>
      <c r="I1099" s="46">
        <v>-1.0964019493139032</v>
      </c>
      <c r="J1099" s="32">
        <v>0</v>
      </c>
    </row>
    <row r="1100" spans="2:11" x14ac:dyDescent="0.25">
      <c r="B1100" s="56">
        <v>146</v>
      </c>
      <c r="C1100" s="51">
        <v>2.0625024674949697</v>
      </c>
      <c r="D1100" s="51">
        <v>2.1293856644005222</v>
      </c>
      <c r="E1100" s="58">
        <v>-6.6883196905552555E-2</v>
      </c>
      <c r="F1100" s="76">
        <f t="shared" si="2"/>
        <v>1</v>
      </c>
      <c r="G1100" s="53">
        <v>-1.0964019493139032</v>
      </c>
      <c r="H1100" s="46">
        <f>$K$1089</f>
        <v>2</v>
      </c>
      <c r="I1100" s="46">
        <v>-1.0964019493139032</v>
      </c>
      <c r="J1100" s="32">
        <f>$K$1089</f>
        <v>2</v>
      </c>
    </row>
    <row r="1101" spans="2:11" x14ac:dyDescent="0.25">
      <c r="B1101" s="56">
        <v>147</v>
      </c>
      <c r="C1101" s="51">
        <v>1.8951928534003275</v>
      </c>
      <c r="D1101" s="51">
        <v>2.1293856644005222</v>
      </c>
      <c r="E1101" s="58">
        <v>-0.23419281100019473</v>
      </c>
      <c r="F1101" s="76">
        <f t="shared" si="2"/>
        <v>1</v>
      </c>
      <c r="G1101" s="53">
        <v>-0.95080714069725847</v>
      </c>
      <c r="H1101" s="46">
        <f>$K$1089</f>
        <v>2</v>
      </c>
      <c r="I1101" s="46">
        <v>-1.0940724323760369</v>
      </c>
      <c r="J1101" s="32">
        <f>$K$1089</f>
        <v>2</v>
      </c>
    </row>
    <row r="1102" spans="2:11" x14ac:dyDescent="0.25">
      <c r="B1102" s="56">
        <v>148</v>
      </c>
      <c r="C1102" s="51">
        <v>1.6928031367991561</v>
      </c>
      <c r="D1102" s="51">
        <v>2.1293856644005222</v>
      </c>
      <c r="E1102" s="58">
        <v>-0.43658252760136618</v>
      </c>
      <c r="F1102" s="76">
        <f t="shared" si="2"/>
        <v>1</v>
      </c>
      <c r="G1102" s="53">
        <v>-0.95080714069725847</v>
      </c>
      <c r="H1102" s="46">
        <v>0</v>
      </c>
      <c r="I1102" s="46">
        <v>-1.0940724323760369</v>
      </c>
      <c r="J1102" s="32">
        <v>0</v>
      </c>
    </row>
    <row r="1103" spans="2:11" x14ac:dyDescent="0.25">
      <c r="B1103" s="56">
        <v>151</v>
      </c>
      <c r="C1103" s="51">
        <v>4.0607799220937508</v>
      </c>
      <c r="D1103" s="51">
        <v>3.8364131984020817</v>
      </c>
      <c r="E1103" s="58">
        <v>0.2243667236916691</v>
      </c>
      <c r="F1103" s="76">
        <f t="shared" si="2"/>
        <v>1</v>
      </c>
      <c r="G1103" s="53">
        <v>-0.95080714069725847</v>
      </c>
      <c r="H1103" s="46">
        <f>$K$1090</f>
        <v>7</v>
      </c>
      <c r="I1103" s="46">
        <v>-1.0917429154381706</v>
      </c>
      <c r="J1103" s="32">
        <v>0</v>
      </c>
    </row>
    <row r="1104" spans="2:11" x14ac:dyDescent="0.25">
      <c r="B1104" s="56">
        <v>152</v>
      </c>
      <c r="C1104" s="51">
        <v>3.9487725164073186</v>
      </c>
      <c r="D1104" s="51">
        <v>3.8364131984020817</v>
      </c>
      <c r="E1104" s="58">
        <v>0.11235931800523691</v>
      </c>
      <c r="F1104" s="76">
        <f t="shared" si="2"/>
        <v>1</v>
      </c>
      <c r="G1104" s="53">
        <v>-0.80521233208061349</v>
      </c>
      <c r="H1104" s="46">
        <f>$K$1090</f>
        <v>7</v>
      </c>
      <c r="I1104" s="46">
        <v>-1.0917429154381706</v>
      </c>
      <c r="J1104" s="32">
        <f>$K$1089</f>
        <v>2</v>
      </c>
    </row>
    <row r="1105" spans="2:10" x14ac:dyDescent="0.25">
      <c r="B1105" s="56">
        <v>153</v>
      </c>
      <c r="C1105" s="51">
        <v>3.6612772639256117</v>
      </c>
      <c r="D1105" s="51">
        <v>3.8364131984020817</v>
      </c>
      <c r="E1105" s="58">
        <v>-0.17513593447647002</v>
      </c>
      <c r="F1105" s="76">
        <f t="shared" si="2"/>
        <v>1</v>
      </c>
      <c r="G1105" s="53">
        <v>-0.80521233208061349</v>
      </c>
      <c r="H1105" s="46">
        <v>0</v>
      </c>
      <c r="I1105" s="46">
        <v>-1.0894133985003043</v>
      </c>
      <c r="J1105" s="32">
        <f>$K$1089</f>
        <v>2</v>
      </c>
    </row>
    <row r="1106" spans="2:10" x14ac:dyDescent="0.25">
      <c r="B1106" s="56">
        <v>154</v>
      </c>
      <c r="C1106" s="51">
        <v>3.4695408932352096</v>
      </c>
      <c r="D1106" s="51">
        <v>3.8364131984020817</v>
      </c>
      <c r="E1106" s="58">
        <v>-0.36687230516687208</v>
      </c>
      <c r="F1106" s="76">
        <f t="shared" si="2"/>
        <v>1</v>
      </c>
      <c r="G1106" s="53">
        <v>-0.80521233208061349</v>
      </c>
      <c r="H1106" s="46">
        <f>$K$1091</f>
        <v>12</v>
      </c>
      <c r="I1106" s="46">
        <v>-1.0894133985003043</v>
      </c>
      <c r="J1106" s="32">
        <v>0</v>
      </c>
    </row>
    <row r="1107" spans="2:10" x14ac:dyDescent="0.25">
      <c r="B1107" s="56">
        <v>157</v>
      </c>
      <c r="C1107" s="51">
        <v>6.3861624481502641</v>
      </c>
      <c r="D1107" s="51">
        <v>5.6461578674765907</v>
      </c>
      <c r="E1107" s="58">
        <v>0.74000458067367347</v>
      </c>
      <c r="F1107" s="76">
        <f t="shared" si="2"/>
        <v>0</v>
      </c>
      <c r="G1107" s="53">
        <v>-0.65961752346396874</v>
      </c>
      <c r="H1107" s="46">
        <f>$K$1091</f>
        <v>12</v>
      </c>
      <c r="I1107" s="46">
        <v>-1.087083881562438</v>
      </c>
      <c r="J1107" s="32">
        <v>0</v>
      </c>
    </row>
    <row r="1108" spans="2:10" x14ac:dyDescent="0.25">
      <c r="B1108" s="56">
        <v>158</v>
      </c>
      <c r="C1108" s="51">
        <v>6.2156818820794939</v>
      </c>
      <c r="D1108" s="51">
        <v>5.6461578674765907</v>
      </c>
      <c r="E1108" s="58">
        <v>0.56952401460290325</v>
      </c>
      <c r="F1108" s="76">
        <f t="shared" si="2"/>
        <v>0</v>
      </c>
      <c r="G1108" s="53">
        <v>-0.65961752346396874</v>
      </c>
      <c r="H1108" s="46">
        <v>0</v>
      </c>
      <c r="I1108" s="46">
        <v>-1.087083881562438</v>
      </c>
      <c r="J1108" s="32">
        <f>$K$1089</f>
        <v>2</v>
      </c>
    </row>
    <row r="1109" spans="2:10" x14ac:dyDescent="0.25">
      <c r="B1109" s="56">
        <v>159</v>
      </c>
      <c r="C1109" s="51">
        <v>5.6451008077937868</v>
      </c>
      <c r="D1109" s="51">
        <v>5.6461578674765907</v>
      </c>
      <c r="E1109" s="58">
        <v>-1.0570596828038958E-3</v>
      </c>
      <c r="F1109" s="76">
        <f t="shared" si="2"/>
        <v>1</v>
      </c>
      <c r="G1109" s="53">
        <v>-0.65961752346396874</v>
      </c>
      <c r="H1109" s="46">
        <f>$K$1092</f>
        <v>17</v>
      </c>
      <c r="I1109" s="46">
        <v>-1.0847543646245716</v>
      </c>
      <c r="J1109" s="32">
        <f>$K$1089</f>
        <v>2</v>
      </c>
    </row>
    <row r="1110" spans="2:10" x14ac:dyDescent="0.25">
      <c r="B1110" s="56">
        <v>160</v>
      </c>
      <c r="C1110" s="51">
        <v>5.2879838304413642</v>
      </c>
      <c r="D1110" s="51">
        <v>5.6461578674765907</v>
      </c>
      <c r="E1110" s="58">
        <v>-0.35817403703522643</v>
      </c>
      <c r="F1110" s="76">
        <f t="shared" si="2"/>
        <v>1</v>
      </c>
      <c r="G1110" s="53">
        <v>-0.51402271484732376</v>
      </c>
      <c r="H1110" s="46">
        <f>$K$1092</f>
        <v>17</v>
      </c>
      <c r="I1110" s="46">
        <v>-1.0847543646245716</v>
      </c>
      <c r="J1110" s="32">
        <v>0</v>
      </c>
    </row>
    <row r="1111" spans="2:10" x14ac:dyDescent="0.25">
      <c r="B1111" s="56">
        <v>163</v>
      </c>
      <c r="C1111" s="51">
        <v>6.7134994793782683</v>
      </c>
      <c r="D1111" s="51">
        <v>6.6490479805847222</v>
      </c>
      <c r="E1111" s="58">
        <v>6.4451498793546058E-2</v>
      </c>
      <c r="F1111" s="76">
        <f t="shared" si="2"/>
        <v>1</v>
      </c>
      <c r="G1111" s="53">
        <v>-0.51402271484732376</v>
      </c>
      <c r="H1111" s="46">
        <v>0</v>
      </c>
      <c r="I1111" s="46">
        <v>-1.0824248476867053</v>
      </c>
      <c r="J1111" s="32">
        <v>0</v>
      </c>
    </row>
    <row r="1112" spans="2:10" x14ac:dyDescent="0.25">
      <c r="B1112" s="56">
        <v>164</v>
      </c>
      <c r="C1112" s="51">
        <v>6.6451008077937868</v>
      </c>
      <c r="D1112" s="51">
        <v>6.6490479805847222</v>
      </c>
      <c r="E1112" s="58">
        <v>-3.9471727909354826E-3</v>
      </c>
      <c r="F1112" s="76">
        <f t="shared" si="2"/>
        <v>1</v>
      </c>
      <c r="G1112" s="53">
        <v>-0.51402271484732376</v>
      </c>
      <c r="H1112" s="46">
        <f>$K$1093</f>
        <v>18</v>
      </c>
      <c r="I1112" s="46">
        <v>-1.0824248476867053</v>
      </c>
      <c r="J1112" s="32">
        <f>$K$1089</f>
        <v>2</v>
      </c>
    </row>
    <row r="1113" spans="2:10" x14ac:dyDescent="0.25">
      <c r="B1113" s="56">
        <v>165</v>
      </c>
      <c r="C1113" s="51">
        <v>6.5422881389671659</v>
      </c>
      <c r="D1113" s="51">
        <v>6.6490479805847222</v>
      </c>
      <c r="E1113" s="58">
        <v>-0.10675984161755636</v>
      </c>
      <c r="F1113" s="76">
        <f t="shared" si="2"/>
        <v>1</v>
      </c>
      <c r="G1113" s="53">
        <v>-0.36842790623067895</v>
      </c>
      <c r="H1113" s="46">
        <f>$K$1093</f>
        <v>18</v>
      </c>
      <c r="I1113" s="46">
        <v>-1.080095330748839</v>
      </c>
      <c r="J1113" s="32">
        <f>$K$1089</f>
        <v>2</v>
      </c>
    </row>
    <row r="1114" spans="2:10" x14ac:dyDescent="0.25">
      <c r="B1114" s="56">
        <v>166</v>
      </c>
      <c r="C1114" s="51">
        <v>6.4972528447282896</v>
      </c>
      <c r="D1114" s="51">
        <v>6.6490479805847222</v>
      </c>
      <c r="E1114" s="58">
        <v>-0.15179513585643267</v>
      </c>
      <c r="F1114" s="76">
        <f t="shared" si="2"/>
        <v>1</v>
      </c>
      <c r="G1114" s="53">
        <v>-0.36842790623067895</v>
      </c>
      <c r="H1114" s="46">
        <v>0</v>
      </c>
      <c r="I1114" s="46">
        <v>-1.080095330748839</v>
      </c>
      <c r="J1114" s="32">
        <v>0</v>
      </c>
    </row>
    <row r="1115" spans="2:10" x14ac:dyDescent="0.25">
      <c r="B1115" s="56">
        <v>169</v>
      </c>
      <c r="C1115" s="51">
        <v>7.2156818820794939</v>
      </c>
      <c r="D1115" s="51">
        <v>6.8938007482841392</v>
      </c>
      <c r="E1115" s="58">
        <v>0.32188113379535466</v>
      </c>
      <c r="F1115" s="76">
        <f t="shared" si="2"/>
        <v>1</v>
      </c>
      <c r="G1115" s="53">
        <v>-0.36842790623067895</v>
      </c>
      <c r="H1115" s="46">
        <f>$K$1094</f>
        <v>18</v>
      </c>
      <c r="I1115" s="46">
        <v>-1.0777658138109727</v>
      </c>
      <c r="J1115" s="32">
        <v>0</v>
      </c>
    </row>
    <row r="1116" spans="2:10" x14ac:dyDescent="0.25">
      <c r="B1116" s="56">
        <v>170</v>
      </c>
      <c r="C1116" s="51">
        <v>7.0718864630251943</v>
      </c>
      <c r="D1116" s="51">
        <v>6.8938007482841392</v>
      </c>
      <c r="E1116" s="58">
        <v>0.17808571474105506</v>
      </c>
      <c r="F1116" s="76">
        <f t="shared" si="2"/>
        <v>1</v>
      </c>
      <c r="G1116" s="53">
        <v>-0.22283309761403408</v>
      </c>
      <c r="H1116" s="46">
        <f>$K$1094</f>
        <v>18</v>
      </c>
      <c r="I1116" s="46">
        <v>-1.0777658138109727</v>
      </c>
      <c r="J1116" s="32">
        <f>$K$1089</f>
        <v>2</v>
      </c>
    </row>
    <row r="1117" spans="2:10" x14ac:dyDescent="0.25">
      <c r="B1117" s="56">
        <v>171</v>
      </c>
      <c r="C1117" s="51">
        <v>6.9890735503364363</v>
      </c>
      <c r="D1117" s="51">
        <v>6.8938007482841392</v>
      </c>
      <c r="E1117" s="58">
        <v>9.5272802052297045E-2</v>
      </c>
      <c r="F1117" s="76">
        <f t="shared" si="2"/>
        <v>1</v>
      </c>
      <c r="G1117" s="53">
        <v>-0.22283309761403408</v>
      </c>
      <c r="H1117" s="46">
        <v>0</v>
      </c>
      <c r="I1117" s="46">
        <v>-1.0754362968731064</v>
      </c>
      <c r="J1117" s="32">
        <f>$K$1089</f>
        <v>2</v>
      </c>
    </row>
    <row r="1118" spans="2:10" x14ac:dyDescent="0.25">
      <c r="B1118" s="56">
        <v>172</v>
      </c>
      <c r="C1118" s="51">
        <v>6.9709543871827995</v>
      </c>
      <c r="D1118" s="51">
        <v>6.8938007482841392</v>
      </c>
      <c r="E1118" s="58">
        <v>7.7153638898660226E-2</v>
      </c>
      <c r="F1118" s="76">
        <f t="shared" si="2"/>
        <v>1</v>
      </c>
      <c r="G1118" s="53">
        <v>-0.22283309761403408</v>
      </c>
      <c r="H1118" s="46">
        <f>$K$1095</f>
        <v>7</v>
      </c>
      <c r="I1118" s="46">
        <v>-1.0754362968731064</v>
      </c>
      <c r="J1118" s="32">
        <v>0</v>
      </c>
    </row>
    <row r="1119" spans="2:10" x14ac:dyDescent="0.25">
      <c r="B1119" s="56">
        <v>175</v>
      </c>
      <c r="C1119" s="51">
        <v>6.9709543871827995</v>
      </c>
      <c r="D1119" s="51">
        <v>6.9079099585911283</v>
      </c>
      <c r="E1119" s="58">
        <v>6.3044428591671142E-2</v>
      </c>
      <c r="F1119" s="76">
        <f t="shared" si="2"/>
        <v>1</v>
      </c>
      <c r="G1119" s="53">
        <v>-7.7238288997389215E-2</v>
      </c>
      <c r="H1119" s="46">
        <f>$K$1095</f>
        <v>7</v>
      </c>
      <c r="I1119" s="46">
        <v>-1.0731067799352401</v>
      </c>
      <c r="J1119" s="32">
        <v>0</v>
      </c>
    </row>
    <row r="1120" spans="2:10" x14ac:dyDescent="0.25">
      <c r="B1120" s="56">
        <v>176</v>
      </c>
      <c r="C1120" s="51">
        <v>6.9709543871827995</v>
      </c>
      <c r="D1120" s="51">
        <v>6.9079099585911283</v>
      </c>
      <c r="E1120" s="58">
        <v>6.3044428591671142E-2</v>
      </c>
      <c r="F1120" s="76">
        <f t="shared" si="2"/>
        <v>1</v>
      </c>
      <c r="G1120" s="53">
        <v>-7.7238288997389215E-2</v>
      </c>
      <c r="H1120" s="46">
        <v>0</v>
      </c>
      <c r="I1120" s="46">
        <v>-1.0731067799352401</v>
      </c>
      <c r="J1120" s="32">
        <f>$K$1089</f>
        <v>2</v>
      </c>
    </row>
    <row r="1121" spans="2:10" x14ac:dyDescent="0.25">
      <c r="B1121" s="56">
        <v>177</v>
      </c>
      <c r="C1121" s="51">
        <v>6.6751332855940619</v>
      </c>
      <c r="D1121" s="51">
        <v>6.9079099585911283</v>
      </c>
      <c r="E1121" s="58">
        <v>-0.23277667299706639</v>
      </c>
      <c r="F1121" s="76">
        <f t="shared" si="2"/>
        <v>1</v>
      </c>
      <c r="G1121" s="53">
        <v>-7.7238288997389215E-2</v>
      </c>
      <c r="H1121" s="46">
        <f>$K$1096</f>
        <v>3</v>
      </c>
      <c r="I1121" s="46">
        <v>-1.0707772629973737</v>
      </c>
      <c r="J1121" s="32">
        <f>$K$1089</f>
        <v>2</v>
      </c>
    </row>
    <row r="1122" spans="2:10" x14ac:dyDescent="0.25">
      <c r="B1122" s="56">
        <v>178</v>
      </c>
      <c r="C1122" s="51">
        <v>6.4972528447282896</v>
      </c>
      <c r="D1122" s="51">
        <v>6.9079099585911283</v>
      </c>
      <c r="E1122" s="58">
        <v>-0.41065711386283876</v>
      </c>
      <c r="F1122" s="76">
        <f t="shared" si="2"/>
        <v>1</v>
      </c>
      <c r="G1122" s="53">
        <v>6.8356519619255651E-2</v>
      </c>
      <c r="H1122" s="46">
        <f>$K$1096</f>
        <v>3</v>
      </c>
      <c r="I1122" s="46">
        <v>-1.0707772629973737</v>
      </c>
      <c r="J1122" s="32">
        <v>0</v>
      </c>
    </row>
    <row r="1123" spans="2:10" x14ac:dyDescent="0.25">
      <c r="B1123" s="56">
        <v>181</v>
      </c>
      <c r="C1123" s="51">
        <v>2.3138292046514777</v>
      </c>
      <c r="D1123" s="51">
        <v>2.1232381420271071</v>
      </c>
      <c r="E1123" s="58">
        <v>0.19059106262437053</v>
      </c>
      <c r="F1123" s="76">
        <f t="shared" si="2"/>
        <v>1</v>
      </c>
      <c r="G1123" s="53">
        <v>6.8356519619255651E-2</v>
      </c>
      <c r="H1123" s="46">
        <v>0</v>
      </c>
      <c r="I1123" s="46">
        <v>-1.0684477460595074</v>
      </c>
      <c r="J1123" s="32">
        <v>0</v>
      </c>
    </row>
    <row r="1124" spans="2:10" x14ac:dyDescent="0.25">
      <c r="B1124" s="56">
        <v>182</v>
      </c>
      <c r="C1124" s="51">
        <v>2.0016144850650992</v>
      </c>
      <c r="D1124" s="51">
        <v>2.1232381420271071</v>
      </c>
      <c r="E1124" s="58">
        <v>-0.12162365696200794</v>
      </c>
      <c r="F1124" s="76">
        <f t="shared" si="2"/>
        <v>1</v>
      </c>
      <c r="G1124" s="53"/>
      <c r="H1124" s="46"/>
      <c r="I1124" s="46">
        <v>-1.0684477460595074</v>
      </c>
      <c r="J1124" s="32">
        <f>$K$1089</f>
        <v>2</v>
      </c>
    </row>
    <row r="1125" spans="2:10" x14ac:dyDescent="0.25">
      <c r="B1125" s="56">
        <v>183</v>
      </c>
      <c r="C1125" s="51">
        <v>1.8951928534003275</v>
      </c>
      <c r="D1125" s="51">
        <v>2.1232381420271071</v>
      </c>
      <c r="E1125" s="58">
        <v>-0.22804528862677964</v>
      </c>
      <c r="F1125" s="76">
        <f t="shared" si="2"/>
        <v>1</v>
      </c>
      <c r="G1125" s="53"/>
      <c r="H1125" s="46"/>
      <c r="I1125" s="46">
        <v>-1.0661182291216411</v>
      </c>
      <c r="J1125" s="32">
        <f>$K$1089</f>
        <v>2</v>
      </c>
    </row>
    <row r="1126" spans="2:10" x14ac:dyDescent="0.25">
      <c r="B1126" s="56">
        <v>184</v>
      </c>
      <c r="C1126" s="51">
        <v>1.8951928534003275</v>
      </c>
      <c r="D1126" s="51">
        <v>2.1232381420271071</v>
      </c>
      <c r="E1126" s="58">
        <v>-0.22804528862677964</v>
      </c>
      <c r="F1126" s="76">
        <f t="shared" si="2"/>
        <v>1</v>
      </c>
      <c r="G1126" s="53"/>
      <c r="H1126" s="46"/>
      <c r="I1126" s="46">
        <v>-1.0661182291216411</v>
      </c>
      <c r="J1126" s="32">
        <v>0</v>
      </c>
    </row>
    <row r="1127" spans="2:10" x14ac:dyDescent="0.25">
      <c r="B1127" s="56">
        <v>187</v>
      </c>
      <c r="C1127" s="51">
        <v>3.9070762143792019</v>
      </c>
      <c r="D1127" s="51">
        <v>3.8244743708072892</v>
      </c>
      <c r="E1127" s="58">
        <v>8.2601843571912692E-2</v>
      </c>
      <c r="F1127" s="76">
        <f t="shared" si="2"/>
        <v>1</v>
      </c>
      <c r="G1127" s="53"/>
      <c r="H1127" s="46"/>
      <c r="I1127" s="46">
        <v>-1.0637887121837748</v>
      </c>
      <c r="J1127" s="32">
        <v>0</v>
      </c>
    </row>
    <row r="1128" spans="2:10" x14ac:dyDescent="0.25">
      <c r="B1128" s="56">
        <v>188</v>
      </c>
      <c r="C1128" s="51">
        <v>3.9070762143792019</v>
      </c>
      <c r="D1128" s="51">
        <v>3.8244743708072892</v>
      </c>
      <c r="E1128" s="58">
        <v>8.2601843571912692E-2</v>
      </c>
      <c r="F1128" s="76">
        <f t="shared" si="2"/>
        <v>1</v>
      </c>
      <c r="G1128" s="53"/>
      <c r="H1128" s="46"/>
      <c r="I1128" s="46">
        <v>-1.0637887121837748</v>
      </c>
      <c r="J1128" s="32">
        <f>$K$1089</f>
        <v>2</v>
      </c>
    </row>
    <row r="1129" spans="2:10" x14ac:dyDescent="0.25">
      <c r="B1129" s="56">
        <v>189</v>
      </c>
      <c r="C1129" s="51">
        <v>3.8422484416258711</v>
      </c>
      <c r="D1129" s="51">
        <v>3.8244743708072892</v>
      </c>
      <c r="E1129" s="58">
        <v>1.7774070818581844E-2</v>
      </c>
      <c r="F1129" s="76">
        <f t="shared" si="2"/>
        <v>1</v>
      </c>
      <c r="G1129" s="53"/>
      <c r="H1129" s="46"/>
      <c r="I1129" s="46">
        <v>-1.0614591952459085</v>
      </c>
      <c r="J1129" s="32">
        <f>$K$1089</f>
        <v>2</v>
      </c>
    </row>
    <row r="1130" spans="2:10" x14ac:dyDescent="0.25">
      <c r="B1130" s="56">
        <v>190</v>
      </c>
      <c r="C1130" s="51">
        <v>3.7948631281271186</v>
      </c>
      <c r="D1130" s="51">
        <v>3.8244743708072892</v>
      </c>
      <c r="E1130" s="58">
        <v>-2.961124268017068E-2</v>
      </c>
      <c r="F1130" s="76">
        <f t="shared" si="2"/>
        <v>1</v>
      </c>
      <c r="G1130" s="53"/>
      <c r="H1130" s="46"/>
      <c r="I1130" s="46">
        <v>-1.0614591952459085</v>
      </c>
      <c r="J1130" s="32">
        <v>0</v>
      </c>
    </row>
    <row r="1131" spans="2:10" x14ac:dyDescent="0.25">
      <c r="B1131" s="56">
        <v>193</v>
      </c>
      <c r="C1131" s="51">
        <v>6.5379011768134125</v>
      </c>
      <c r="D1131" s="51">
        <v>5.646437414024942</v>
      </c>
      <c r="E1131" s="58">
        <v>0.8914637627884705</v>
      </c>
      <c r="F1131" s="76">
        <f t="shared" si="2"/>
        <v>0</v>
      </c>
      <c r="G1131" s="53"/>
      <c r="H1131" s="46"/>
      <c r="I1131" s="46">
        <v>-1.0591296783080422</v>
      </c>
      <c r="J1131" s="32">
        <v>0</v>
      </c>
    </row>
    <row r="1132" spans="2:10" x14ac:dyDescent="0.25">
      <c r="B1132" s="56">
        <v>194</v>
      </c>
      <c r="C1132" s="51">
        <v>5.8165045638435284</v>
      </c>
      <c r="D1132" s="51">
        <v>5.646437414024942</v>
      </c>
      <c r="E1132" s="58">
        <v>0.17006714981858639</v>
      </c>
      <c r="F1132" s="76">
        <f t="shared" ref="F1132:F1194" si="4">IF(E1132&lt;-1,0,IF(E1132&gt;0.5,0,1))</f>
        <v>1</v>
      </c>
      <c r="G1132" s="53"/>
      <c r="H1132" s="46"/>
      <c r="I1132" s="46">
        <v>-1.0591296783080422</v>
      </c>
      <c r="J1132" s="32">
        <f>$K$1089</f>
        <v>2</v>
      </c>
    </row>
    <row r="1133" spans="2:10" x14ac:dyDescent="0.25">
      <c r="B1133" s="56">
        <v>195</v>
      </c>
      <c r="C1133" s="51">
        <v>5.1540624062142912</v>
      </c>
      <c r="D1133" s="51">
        <v>5.646437414024942</v>
      </c>
      <c r="E1133" s="58">
        <v>-0.4923750078106508</v>
      </c>
      <c r="F1133" s="76">
        <f t="shared" si="4"/>
        <v>1</v>
      </c>
      <c r="G1133" s="53"/>
      <c r="H1133" s="46"/>
      <c r="I1133" s="46">
        <v>-1.0568001613701759</v>
      </c>
      <c r="J1133" s="32">
        <f>$K$1089</f>
        <v>2</v>
      </c>
    </row>
    <row r="1134" spans="2:10" x14ac:dyDescent="0.25">
      <c r="B1134" s="56">
        <v>196</v>
      </c>
      <c r="C1134" s="51">
        <v>5.1374688326093736</v>
      </c>
      <c r="D1134" s="51">
        <v>5.646437414024942</v>
      </c>
      <c r="E1134" s="58">
        <v>-0.50896858141556844</v>
      </c>
      <c r="F1134" s="76">
        <f t="shared" si="4"/>
        <v>1</v>
      </c>
      <c r="G1134" s="53"/>
      <c r="H1134" s="46"/>
      <c r="I1134" s="46">
        <v>-1.0568001613701759</v>
      </c>
      <c r="J1134" s="32">
        <v>0</v>
      </c>
    </row>
    <row r="1135" spans="2:10" x14ac:dyDescent="0.25">
      <c r="B1135" s="56">
        <v>199</v>
      </c>
      <c r="C1135" s="51">
        <v>6.7324689102791444</v>
      </c>
      <c r="D1135" s="51">
        <v>6.6936997665021742</v>
      </c>
      <c r="E1135" s="58">
        <v>3.8769143776970161E-2</v>
      </c>
      <c r="F1135" s="76">
        <f t="shared" si="4"/>
        <v>1</v>
      </c>
      <c r="G1135" s="53"/>
      <c r="H1135" s="46"/>
      <c r="I1135" s="46">
        <v>-1.0544706444323095</v>
      </c>
      <c r="J1135" s="32">
        <v>0</v>
      </c>
    </row>
    <row r="1136" spans="2:10" x14ac:dyDescent="0.25">
      <c r="B1136" s="56">
        <v>200</v>
      </c>
      <c r="C1136" s="51">
        <v>6.686853525149302</v>
      </c>
      <c r="D1136" s="51">
        <v>6.6936997665021742</v>
      </c>
      <c r="E1136" s="58">
        <v>-6.8462413528722621E-3</v>
      </c>
      <c r="F1136" s="76">
        <f t="shared" si="4"/>
        <v>1</v>
      </c>
      <c r="G1136" s="53"/>
      <c r="H1136" s="46"/>
      <c r="I1136" s="46">
        <v>-1.0544706444323095</v>
      </c>
      <c r="J1136" s="32">
        <f>$K$1089</f>
        <v>2</v>
      </c>
    </row>
    <row r="1137" spans="2:10" x14ac:dyDescent="0.25">
      <c r="B1137" s="56">
        <v>201</v>
      </c>
      <c r="C1137" s="51">
        <v>6.686853525149302</v>
      </c>
      <c r="D1137" s="51">
        <v>6.6936997665021742</v>
      </c>
      <c r="E1137" s="58">
        <v>-6.8462413528722621E-3</v>
      </c>
      <c r="F1137" s="76">
        <f t="shared" si="4"/>
        <v>1</v>
      </c>
      <c r="G1137" s="53"/>
      <c r="H1137" s="46"/>
      <c r="I1137" s="46">
        <v>-1.0521411274944432</v>
      </c>
      <c r="J1137" s="32">
        <f>$K$1089</f>
        <v>2</v>
      </c>
    </row>
    <row r="1138" spans="2:10" x14ac:dyDescent="0.25">
      <c r="B1138" s="56">
        <v>202</v>
      </c>
      <c r="C1138" s="51">
        <v>6.6451008077937868</v>
      </c>
      <c r="D1138" s="51">
        <v>6.6936997665021742</v>
      </c>
      <c r="E1138" s="58">
        <v>-4.8598958708387485E-2</v>
      </c>
      <c r="F1138" s="76">
        <f t="shared" si="4"/>
        <v>1</v>
      </c>
      <c r="G1138" s="53"/>
      <c r="H1138" s="46"/>
      <c r="I1138" s="46">
        <v>-1.0521411274944432</v>
      </c>
      <c r="J1138" s="32">
        <v>0</v>
      </c>
    </row>
    <row r="1139" spans="2:10" x14ac:dyDescent="0.25">
      <c r="B1139" s="56">
        <v>205</v>
      </c>
      <c r="C1139" s="51">
        <v>7.0718864630251943</v>
      </c>
      <c r="D1139" s="51">
        <v>6.8980126167377183</v>
      </c>
      <c r="E1139" s="58">
        <v>0.17387384628747604</v>
      </c>
      <c r="F1139" s="76">
        <f t="shared" si="4"/>
        <v>1</v>
      </c>
      <c r="G1139" s="53"/>
      <c r="H1139" s="46"/>
      <c r="I1139" s="46">
        <v>-1.0498116105565769</v>
      </c>
      <c r="J1139" s="32">
        <v>0</v>
      </c>
    </row>
    <row r="1140" spans="2:10" x14ac:dyDescent="0.25">
      <c r="B1140" s="56">
        <v>206</v>
      </c>
      <c r="C1140" s="51">
        <v>6.9359354538789226</v>
      </c>
      <c r="D1140" s="51">
        <v>6.8980126167377183</v>
      </c>
      <c r="E1140" s="58">
        <v>3.7922837141204369E-2</v>
      </c>
      <c r="F1140" s="76">
        <f t="shared" si="4"/>
        <v>1</v>
      </c>
      <c r="G1140" s="53"/>
      <c r="H1140" s="46"/>
      <c r="I1140" s="46">
        <v>-1.0498116105565769</v>
      </c>
      <c r="J1140" s="32">
        <f>$K$1089</f>
        <v>2</v>
      </c>
    </row>
    <row r="1141" spans="2:10" x14ac:dyDescent="0.25">
      <c r="B1141" s="56">
        <v>207</v>
      </c>
      <c r="C1141" s="51">
        <v>6.8571538479300758</v>
      </c>
      <c r="D1141" s="51">
        <v>6.8980126167377183</v>
      </c>
      <c r="E1141" s="58">
        <v>-4.0858768807642498E-2</v>
      </c>
      <c r="F1141" s="76">
        <f t="shared" si="4"/>
        <v>1</v>
      </c>
      <c r="G1141" s="53"/>
      <c r="H1141" s="46"/>
      <c r="I1141" s="46">
        <v>-1.0474820936187106</v>
      </c>
      <c r="J1141" s="32">
        <f>$K$1089</f>
        <v>2</v>
      </c>
    </row>
    <row r="1142" spans="2:10" x14ac:dyDescent="0.25">
      <c r="B1142" s="56">
        <v>208</v>
      </c>
      <c r="C1142" s="51">
        <v>6.7286960245111951</v>
      </c>
      <c r="D1142" s="51">
        <v>6.8980126167377183</v>
      </c>
      <c r="E1142" s="58">
        <v>-0.16931659222652318</v>
      </c>
      <c r="F1142" s="76">
        <f t="shared" si="4"/>
        <v>1</v>
      </c>
      <c r="G1142" s="53"/>
      <c r="H1142" s="46"/>
      <c r="I1142" s="46">
        <v>-1.0474820936187106</v>
      </c>
      <c r="J1142" s="32">
        <v>0</v>
      </c>
    </row>
    <row r="1143" spans="2:10" x14ac:dyDescent="0.25">
      <c r="B1143" s="56">
        <v>211</v>
      </c>
      <c r="C1143" s="51">
        <v>7.2966651902615309</v>
      </c>
      <c r="D1143" s="51">
        <v>6.9080525947761178</v>
      </c>
      <c r="E1143" s="58">
        <v>0.38861259548541316</v>
      </c>
      <c r="F1143" s="76">
        <f t="shared" si="4"/>
        <v>1</v>
      </c>
      <c r="G1143" s="53"/>
      <c r="H1143" s="46"/>
      <c r="I1143" s="46">
        <v>-1.0451525766808443</v>
      </c>
      <c r="J1143" s="32">
        <v>0</v>
      </c>
    </row>
    <row r="1144" spans="2:10" x14ac:dyDescent="0.25">
      <c r="B1144" s="56">
        <v>212</v>
      </c>
      <c r="C1144" s="51">
        <v>7.2002090764515669</v>
      </c>
      <c r="D1144" s="51">
        <v>6.9080525947761178</v>
      </c>
      <c r="E1144" s="58">
        <v>0.29215648167544916</v>
      </c>
      <c r="F1144" s="76">
        <f t="shared" si="4"/>
        <v>1</v>
      </c>
      <c r="G1144" s="53"/>
      <c r="H1144" s="46"/>
      <c r="I1144" s="46">
        <v>-1.0451525766808443</v>
      </c>
      <c r="J1144" s="32">
        <f>$K$1089</f>
        <v>2</v>
      </c>
    </row>
    <row r="1145" spans="2:10" x14ac:dyDescent="0.25">
      <c r="B1145" s="56">
        <v>213</v>
      </c>
      <c r="C1145" s="51">
        <v>7.0718864630251943</v>
      </c>
      <c r="D1145" s="51">
        <v>6.9080525947761178</v>
      </c>
      <c r="E1145" s="58">
        <v>0.16383386824907653</v>
      </c>
      <c r="F1145" s="76">
        <f t="shared" si="4"/>
        <v>1</v>
      </c>
      <c r="G1145" s="53"/>
      <c r="H1145" s="46"/>
      <c r="I1145" s="46">
        <v>-1.042823059742978</v>
      </c>
      <c r="J1145" s="32">
        <f>$K$1089</f>
        <v>2</v>
      </c>
    </row>
    <row r="1146" spans="2:10" x14ac:dyDescent="0.25">
      <c r="B1146" s="56">
        <v>214</v>
      </c>
      <c r="C1146" s="51">
        <v>7.0357307577535551</v>
      </c>
      <c r="D1146" s="51">
        <v>6.9080525947761178</v>
      </c>
      <c r="E1146" s="58">
        <v>0.12767816297743728</v>
      </c>
      <c r="F1146" s="76">
        <f t="shared" si="4"/>
        <v>1</v>
      </c>
      <c r="G1146" s="53"/>
      <c r="H1146" s="46"/>
      <c r="I1146" s="46">
        <v>-1.042823059742978</v>
      </c>
      <c r="J1146" s="32">
        <v>0</v>
      </c>
    </row>
    <row r="1147" spans="2:10" x14ac:dyDescent="0.25">
      <c r="B1147" s="56">
        <v>217</v>
      </c>
      <c r="C1147" s="51">
        <v>2.4938331324631373</v>
      </c>
      <c r="D1147" s="51">
        <v>1.9876773223259381</v>
      </c>
      <c r="E1147" s="58">
        <v>0.50615581013719924</v>
      </c>
      <c r="F1147" s="76">
        <f t="shared" si="4"/>
        <v>0</v>
      </c>
      <c r="G1147" s="53"/>
      <c r="H1147" s="46"/>
      <c r="I1147" s="46">
        <v>-1.0404935428051116</v>
      </c>
      <c r="J1147" s="32">
        <v>0</v>
      </c>
    </row>
    <row r="1148" spans="2:10" x14ac:dyDescent="0.25">
      <c r="B1148" s="56">
        <v>218</v>
      </c>
      <c r="C1148" s="51">
        <v>1.9455554614046136</v>
      </c>
      <c r="D1148" s="51">
        <v>1.9876773223259381</v>
      </c>
      <c r="E1148" s="58">
        <v>-4.2121860921324528E-2</v>
      </c>
      <c r="F1148" s="76">
        <f t="shared" si="4"/>
        <v>1</v>
      </c>
      <c r="G1148" s="53"/>
      <c r="H1148" s="46"/>
      <c r="I1148" s="46">
        <v>-1.0404935428051116</v>
      </c>
      <c r="J1148" s="32">
        <f>$K$1089</f>
        <v>2</v>
      </c>
    </row>
    <row r="1149" spans="2:10" x14ac:dyDescent="0.25">
      <c r="B1149" s="56">
        <v>219</v>
      </c>
      <c r="C1149" s="51">
        <v>1.8433181346311467</v>
      </c>
      <c r="D1149" s="51">
        <v>1.9876773223259381</v>
      </c>
      <c r="E1149" s="58">
        <v>-0.14435918769479139</v>
      </c>
      <c r="F1149" s="76">
        <f t="shared" si="4"/>
        <v>1</v>
      </c>
      <c r="G1149" s="53"/>
      <c r="H1149" s="46"/>
      <c r="I1149" s="46">
        <v>-1.0381640258672453</v>
      </c>
      <c r="J1149" s="32">
        <f>$K$1089</f>
        <v>2</v>
      </c>
    </row>
    <row r="1150" spans="2:10" x14ac:dyDescent="0.25">
      <c r="B1150" s="56">
        <v>220</v>
      </c>
      <c r="C1150" s="51">
        <v>1.6928031367991561</v>
      </c>
      <c r="D1150" s="51">
        <v>1.9876773223259381</v>
      </c>
      <c r="E1150" s="58">
        <v>-0.29487418552678202</v>
      </c>
      <c r="F1150" s="76">
        <f t="shared" si="4"/>
        <v>1</v>
      </c>
      <c r="G1150" s="53"/>
      <c r="H1150" s="46"/>
      <c r="I1150" s="46">
        <v>-1.0381640258672453</v>
      </c>
      <c r="J1150" s="32">
        <v>0</v>
      </c>
    </row>
    <row r="1151" spans="2:10" x14ac:dyDescent="0.25">
      <c r="B1151" s="56">
        <v>222</v>
      </c>
      <c r="C1151" s="51">
        <v>3.9070762143792019</v>
      </c>
      <c r="D1151" s="51">
        <v>3.5144703831440767</v>
      </c>
      <c r="E1151" s="58">
        <v>0.39260583123512527</v>
      </c>
      <c r="F1151" s="76">
        <f t="shared" si="4"/>
        <v>1</v>
      </c>
      <c r="G1151" s="53"/>
      <c r="H1151" s="46"/>
      <c r="I1151" s="46">
        <v>-1.035834508929379</v>
      </c>
      <c r="J1151" s="32">
        <v>0</v>
      </c>
    </row>
    <row r="1152" spans="2:10" x14ac:dyDescent="0.25">
      <c r="B1152" s="56">
        <v>223</v>
      </c>
      <c r="C1152" s="51">
        <v>3.5172048342343003</v>
      </c>
      <c r="D1152" s="51">
        <v>3.5144703831440767</v>
      </c>
      <c r="E1152" s="58">
        <v>2.734451090223633E-3</v>
      </c>
      <c r="F1152" s="76">
        <f t="shared" si="4"/>
        <v>1</v>
      </c>
      <c r="G1152" s="53"/>
      <c r="H1152" s="46"/>
      <c r="I1152" s="46">
        <v>-1.035834508929379</v>
      </c>
      <c r="J1152" s="32">
        <f>$K$1089</f>
        <v>2</v>
      </c>
    </row>
    <row r="1153" spans="2:10" x14ac:dyDescent="0.25">
      <c r="B1153" s="56">
        <v>224</v>
      </c>
      <c r="C1153" s="51">
        <v>3.5172048342343003</v>
      </c>
      <c r="D1153" s="51">
        <v>3.5144703831440767</v>
      </c>
      <c r="E1153" s="58">
        <v>2.734451090223633E-3</v>
      </c>
      <c r="F1153" s="76">
        <f t="shared" si="4"/>
        <v>1</v>
      </c>
      <c r="G1153" s="53"/>
      <c r="H1153" s="46"/>
      <c r="I1153" s="46">
        <v>-1.0335049919915127</v>
      </c>
      <c r="J1153" s="32">
        <f>$K$1089</f>
        <v>2</v>
      </c>
    </row>
    <row r="1154" spans="2:10" x14ac:dyDescent="0.25">
      <c r="B1154" s="56">
        <v>225</v>
      </c>
      <c r="C1154" s="51">
        <v>3.4560445715737376</v>
      </c>
      <c r="D1154" s="51">
        <v>3.5144703831440767</v>
      </c>
      <c r="E1154" s="58">
        <v>-5.8425811570339103E-2</v>
      </c>
      <c r="F1154" s="76">
        <f t="shared" si="4"/>
        <v>1</v>
      </c>
      <c r="G1154" s="53"/>
      <c r="H1154" s="46"/>
      <c r="I1154" s="46">
        <v>-1.0335049919915127</v>
      </c>
      <c r="J1154" s="32">
        <v>0</v>
      </c>
    </row>
    <row r="1155" spans="2:10" x14ac:dyDescent="0.25">
      <c r="B1155" s="56">
        <v>227</v>
      </c>
      <c r="C1155" s="51">
        <v>5.686853525149302</v>
      </c>
      <c r="D1155" s="51">
        <v>5.4453953311380001</v>
      </c>
      <c r="E1155" s="58">
        <v>0.24145819401130186</v>
      </c>
      <c r="F1155" s="76">
        <f t="shared" si="4"/>
        <v>1</v>
      </c>
      <c r="G1155" s="53"/>
      <c r="H1155" s="46"/>
      <c r="I1155" s="46">
        <v>-1.0311754750536464</v>
      </c>
      <c r="J1155" s="32">
        <v>0</v>
      </c>
    </row>
    <row r="1156" spans="2:10" x14ac:dyDescent="0.25">
      <c r="B1156" s="56">
        <v>228</v>
      </c>
      <c r="C1156" s="51">
        <v>5.4972528447282896</v>
      </c>
      <c r="D1156" s="51">
        <v>5.4453953311380001</v>
      </c>
      <c r="E1156" s="58">
        <v>5.185751359028945E-2</v>
      </c>
      <c r="F1156" s="76">
        <f t="shared" si="4"/>
        <v>1</v>
      </c>
      <c r="G1156" s="53"/>
      <c r="H1156" s="46"/>
      <c r="I1156" s="46">
        <v>-1.0311754750536464</v>
      </c>
      <c r="J1156" s="32">
        <f>$K$1089</f>
        <v>2</v>
      </c>
    </row>
    <row r="1157" spans="2:10" x14ac:dyDescent="0.25">
      <c r="B1157" s="56">
        <v>229</v>
      </c>
      <c r="C1157" s="51">
        <v>5.1481480245791076</v>
      </c>
      <c r="D1157" s="51">
        <v>5.4453953311380001</v>
      </c>
      <c r="E1157" s="58">
        <v>-0.29724730655889253</v>
      </c>
      <c r="F1157" s="76">
        <f t="shared" si="4"/>
        <v>1</v>
      </c>
      <c r="G1157" s="53"/>
      <c r="H1157" s="46"/>
      <c r="I1157" s="46">
        <v>-1.0288459581157801</v>
      </c>
      <c r="J1157" s="32">
        <f>$K$1089</f>
        <v>2</v>
      </c>
    </row>
    <row r="1158" spans="2:10" x14ac:dyDescent="0.25">
      <c r="B1158" s="56">
        <v>230</v>
      </c>
      <c r="C1158" s="51">
        <v>4.9070762143792024</v>
      </c>
      <c r="D1158" s="51">
        <v>5.4453953311380001</v>
      </c>
      <c r="E1158" s="58">
        <v>-0.53831911675879773</v>
      </c>
      <c r="F1158" s="76">
        <f t="shared" si="4"/>
        <v>1</v>
      </c>
      <c r="G1158" s="53"/>
      <c r="H1158" s="46"/>
      <c r="I1158" s="46">
        <v>-1.0288459581157801</v>
      </c>
      <c r="J1158" s="32">
        <v>0</v>
      </c>
    </row>
    <row r="1159" spans="2:10" x14ac:dyDescent="0.25">
      <c r="B1159" s="56">
        <v>232</v>
      </c>
      <c r="C1159" s="51">
        <v>6.6451008077937868</v>
      </c>
      <c r="D1159" s="51">
        <v>6.4882160269633413</v>
      </c>
      <c r="E1159" s="58">
        <v>0.15688478083044544</v>
      </c>
      <c r="F1159" s="76">
        <f t="shared" si="4"/>
        <v>1</v>
      </c>
      <c r="G1159" s="53"/>
      <c r="H1159" s="46"/>
      <c r="I1159" s="46">
        <v>-1.0265164411779137</v>
      </c>
      <c r="J1159" s="32">
        <v>0</v>
      </c>
    </row>
    <row r="1160" spans="2:10" x14ac:dyDescent="0.25">
      <c r="B1160" s="56">
        <v>233</v>
      </c>
      <c r="C1160" s="51">
        <v>6.5330934021073546</v>
      </c>
      <c r="D1160" s="51">
        <v>6.4882160269633413</v>
      </c>
      <c r="E1160" s="58">
        <v>4.4877375144013243E-2</v>
      </c>
      <c r="F1160" s="76">
        <f t="shared" si="4"/>
        <v>1</v>
      </c>
      <c r="G1160" s="53"/>
      <c r="H1160" s="46"/>
      <c r="I1160" s="46">
        <v>-1.0265164411779137</v>
      </c>
      <c r="J1160" s="32">
        <f>$K$1089</f>
        <v>2</v>
      </c>
    </row>
    <row r="1161" spans="2:10" x14ac:dyDescent="0.25">
      <c r="B1161" s="56">
        <v>234</v>
      </c>
      <c r="C1161" s="51">
        <v>6.4264159976022963</v>
      </c>
      <c r="D1161" s="51">
        <v>6.4882160269633413</v>
      </c>
      <c r="E1161" s="58">
        <v>-6.1800029361045006E-2</v>
      </c>
      <c r="F1161" s="76">
        <f t="shared" si="4"/>
        <v>1</v>
      </c>
      <c r="G1161" s="53"/>
      <c r="H1161" s="46"/>
      <c r="I1161" s="46">
        <v>-1.0241869242400474</v>
      </c>
      <c r="J1161" s="32">
        <f>$K$1089</f>
        <v>2</v>
      </c>
    </row>
    <row r="1162" spans="2:10" x14ac:dyDescent="0.25">
      <c r="B1162" s="56">
        <v>235</v>
      </c>
      <c r="C1162" s="51">
        <v>6.4144399320395316</v>
      </c>
      <c r="D1162" s="51">
        <v>6.4882160269633413</v>
      </c>
      <c r="E1162" s="58">
        <v>-7.3776094923809765E-2</v>
      </c>
      <c r="F1162" s="76">
        <f t="shared" si="4"/>
        <v>1</v>
      </c>
      <c r="G1162" s="53"/>
      <c r="H1162" s="46"/>
      <c r="I1162" s="46">
        <v>-1.0241869242400474</v>
      </c>
      <c r="J1162" s="32">
        <v>0</v>
      </c>
    </row>
    <row r="1163" spans="2:10" x14ac:dyDescent="0.25">
      <c r="B1163" s="56">
        <v>237</v>
      </c>
      <c r="C1163" s="51">
        <v>7.2156818820794939</v>
      </c>
      <c r="D1163" s="51">
        <v>6.8562461441371445</v>
      </c>
      <c r="E1163" s="58">
        <v>0.3594357379423494</v>
      </c>
      <c r="F1163" s="76">
        <f t="shared" si="4"/>
        <v>1</v>
      </c>
      <c r="G1163" s="53"/>
      <c r="H1163" s="46"/>
      <c r="I1163" s="46">
        <v>-1.0218574073021811</v>
      </c>
      <c r="J1163" s="32">
        <v>0</v>
      </c>
    </row>
    <row r="1164" spans="2:10" x14ac:dyDescent="0.25">
      <c r="B1164" s="56">
        <v>238</v>
      </c>
      <c r="C1164" s="51">
        <v>6.9890735503364363</v>
      </c>
      <c r="D1164" s="51">
        <v>6.8562461441371445</v>
      </c>
      <c r="E1164" s="58">
        <v>0.13282740619929179</v>
      </c>
      <c r="F1164" s="76">
        <f t="shared" si="4"/>
        <v>1</v>
      </c>
      <c r="G1164" s="53"/>
      <c r="H1164" s="46"/>
      <c r="I1164" s="46">
        <v>-1.0218574073021811</v>
      </c>
      <c r="J1164" s="32">
        <f>$K$1089</f>
        <v>2</v>
      </c>
    </row>
    <row r="1165" spans="2:10" x14ac:dyDescent="0.25">
      <c r="B1165" s="56">
        <v>239</v>
      </c>
      <c r="C1165" s="51">
        <v>6.6451008077937868</v>
      </c>
      <c r="D1165" s="51">
        <v>6.8562461441371445</v>
      </c>
      <c r="E1165" s="58">
        <v>-0.21114533634335775</v>
      </c>
      <c r="F1165" s="76">
        <f t="shared" si="4"/>
        <v>1</v>
      </c>
      <c r="G1165" s="53"/>
      <c r="H1165" s="46"/>
      <c r="I1165" s="46">
        <v>-1.0195278903643148</v>
      </c>
      <c r="J1165" s="32">
        <f>$K$1089</f>
        <v>2</v>
      </c>
    </row>
    <row r="1166" spans="2:10" x14ac:dyDescent="0.25">
      <c r="B1166" s="56">
        <v>240</v>
      </c>
      <c r="C1166" s="51">
        <v>6.5330934021073546</v>
      </c>
      <c r="D1166" s="51">
        <v>6.8562461441371445</v>
      </c>
      <c r="E1166" s="58">
        <v>-0.32315274202978994</v>
      </c>
      <c r="F1166" s="76">
        <f t="shared" si="4"/>
        <v>1</v>
      </c>
      <c r="G1166" s="53"/>
      <c r="H1166" s="46"/>
      <c r="I1166" s="46">
        <v>-1.0195278903643148</v>
      </c>
      <c r="J1166" s="32">
        <v>0</v>
      </c>
    </row>
    <row r="1167" spans="2:10" x14ac:dyDescent="0.25">
      <c r="B1167" s="56">
        <v>242</v>
      </c>
      <c r="C1167" s="51">
        <v>7.2156818820794939</v>
      </c>
      <c r="D1167" s="51">
        <v>6.9065241651388094</v>
      </c>
      <c r="E1167" s="58">
        <v>0.3091577169406845</v>
      </c>
      <c r="F1167" s="76">
        <f t="shared" si="4"/>
        <v>1</v>
      </c>
      <c r="G1167" s="53"/>
      <c r="H1167" s="46"/>
      <c r="I1167" s="46">
        <v>-1.0171983734264485</v>
      </c>
      <c r="J1167" s="32">
        <v>0</v>
      </c>
    </row>
    <row r="1168" spans="2:10" x14ac:dyDescent="0.25">
      <c r="B1168" s="56">
        <v>243</v>
      </c>
      <c r="C1168" s="51">
        <v>6.7324689102791444</v>
      </c>
      <c r="D1168" s="51">
        <v>6.9065241651388094</v>
      </c>
      <c r="E1168" s="58">
        <v>-0.174055254859665</v>
      </c>
      <c r="F1168" s="76">
        <f t="shared" si="4"/>
        <v>1</v>
      </c>
      <c r="G1168" s="53"/>
      <c r="H1168" s="46"/>
      <c r="I1168" s="46">
        <v>-1.0171983734264485</v>
      </c>
      <c r="J1168" s="32">
        <f>$K$1089</f>
        <v>2</v>
      </c>
    </row>
    <row r="1169" spans="2:10" x14ac:dyDescent="0.25">
      <c r="B1169" s="56">
        <v>244</v>
      </c>
      <c r="C1169" s="51">
        <v>6.4972528447282896</v>
      </c>
      <c r="D1169" s="51">
        <v>6.9065241651388094</v>
      </c>
      <c r="E1169" s="58">
        <v>-0.40927132041051983</v>
      </c>
      <c r="F1169" s="76">
        <f t="shared" si="4"/>
        <v>1</v>
      </c>
      <c r="G1169" s="53"/>
      <c r="H1169" s="46"/>
      <c r="I1169" s="46">
        <v>-1.0148688564885822</v>
      </c>
      <c r="J1169" s="32">
        <f>$K$1089</f>
        <v>2</v>
      </c>
    </row>
    <row r="1170" spans="2:10" x14ac:dyDescent="0.25">
      <c r="B1170" s="56">
        <v>245</v>
      </c>
      <c r="C1170" s="51">
        <v>6.0744474431813904</v>
      </c>
      <c r="D1170" s="51">
        <v>6.9065241651388094</v>
      </c>
      <c r="E1170" s="58">
        <v>-0.832076721957419</v>
      </c>
      <c r="F1170" s="76">
        <f t="shared" si="4"/>
        <v>1</v>
      </c>
      <c r="G1170" s="53"/>
      <c r="H1170" s="46"/>
      <c r="I1170" s="46">
        <v>-1.0148688564885822</v>
      </c>
      <c r="J1170" s="32">
        <v>0</v>
      </c>
    </row>
    <row r="1171" spans="2:10" x14ac:dyDescent="0.25">
      <c r="B1171" s="56">
        <v>247</v>
      </c>
      <c r="C1171" s="51">
        <v>2.149228048939706</v>
      </c>
      <c r="D1171" s="51">
        <v>1.9267994763984237</v>
      </c>
      <c r="E1171" s="58">
        <v>0.22242857254128223</v>
      </c>
      <c r="F1171" s="76">
        <f t="shared" si="4"/>
        <v>1</v>
      </c>
      <c r="G1171" s="53"/>
      <c r="H1171" s="46"/>
      <c r="I1171" s="46">
        <v>-1.0125393395507158</v>
      </c>
      <c r="J1171" s="32">
        <v>0</v>
      </c>
    </row>
    <row r="1172" spans="2:10" x14ac:dyDescent="0.25">
      <c r="B1172" s="56">
        <v>248</v>
      </c>
      <c r="C1172" s="51">
        <v>2.0457078512323181</v>
      </c>
      <c r="D1172" s="51">
        <v>1.9267994763984237</v>
      </c>
      <c r="E1172" s="58">
        <v>0.11890837483389438</v>
      </c>
      <c r="F1172" s="76">
        <f t="shared" si="4"/>
        <v>1</v>
      </c>
      <c r="G1172" s="53"/>
      <c r="H1172" s="46"/>
      <c r="I1172" s="46">
        <v>-1.0125393395507158</v>
      </c>
      <c r="J1172" s="32">
        <f>$K$1089</f>
        <v>2</v>
      </c>
    </row>
    <row r="1173" spans="2:10" x14ac:dyDescent="0.25">
      <c r="B1173" s="56">
        <v>249</v>
      </c>
      <c r="C1173" s="51">
        <v>1.8951928534003275</v>
      </c>
      <c r="D1173" s="51">
        <v>1.9267994763984237</v>
      </c>
      <c r="E1173" s="58">
        <v>-3.1606622998096245E-2</v>
      </c>
      <c r="F1173" s="76">
        <f t="shared" si="4"/>
        <v>1</v>
      </c>
      <c r="G1173" s="53"/>
      <c r="H1173" s="46"/>
      <c r="I1173" s="46">
        <v>-1.0102098226128495</v>
      </c>
      <c r="J1173" s="32">
        <f>$K$1089</f>
        <v>2</v>
      </c>
    </row>
    <row r="1174" spans="2:10" x14ac:dyDescent="0.25">
      <c r="B1174" s="56">
        <v>250</v>
      </c>
      <c r="C1174" s="51">
        <v>1.8951928534003275</v>
      </c>
      <c r="D1174" s="51">
        <v>1.9267994763984237</v>
      </c>
      <c r="E1174" s="58">
        <v>-3.1606622998096245E-2</v>
      </c>
      <c r="F1174" s="76">
        <f t="shared" si="4"/>
        <v>1</v>
      </c>
      <c r="G1174" s="53"/>
      <c r="H1174" s="46"/>
      <c r="I1174" s="46">
        <v>-1.0102098226128495</v>
      </c>
      <c r="J1174" s="32">
        <v>0</v>
      </c>
    </row>
    <row r="1175" spans="2:10" x14ac:dyDescent="0.25">
      <c r="B1175" s="56">
        <v>252</v>
      </c>
      <c r="C1175" s="51">
        <v>3.7598441948232408</v>
      </c>
      <c r="D1175" s="51">
        <v>3.3583789366674122</v>
      </c>
      <c r="E1175" s="58">
        <v>0.40146525815582867</v>
      </c>
      <c r="F1175" s="76">
        <f t="shared" si="4"/>
        <v>1</v>
      </c>
      <c r="G1175" s="53"/>
      <c r="H1175" s="46"/>
      <c r="I1175" s="46">
        <v>-1.0078803056749832</v>
      </c>
      <c r="J1175" s="32">
        <v>0</v>
      </c>
    </row>
    <row r="1176" spans="2:10" x14ac:dyDescent="0.25">
      <c r="B1176" s="56">
        <v>253</v>
      </c>
      <c r="C1176" s="51">
        <v>3.4653029737563221</v>
      </c>
      <c r="D1176" s="51">
        <v>3.3583789366674122</v>
      </c>
      <c r="E1176" s="58">
        <v>0.10692403708890996</v>
      </c>
      <c r="F1176" s="76">
        <f t="shared" si="4"/>
        <v>1</v>
      </c>
      <c r="G1176" s="53"/>
      <c r="H1176" s="46"/>
      <c r="I1176" s="46">
        <v>-1.0078803056749832</v>
      </c>
      <c r="J1176" s="32">
        <f>$K$1089</f>
        <v>2</v>
      </c>
    </row>
    <row r="1177" spans="2:10" x14ac:dyDescent="0.25">
      <c r="B1177" s="56">
        <v>254</v>
      </c>
      <c r="C1177" s="51">
        <v>3.4560445715737376</v>
      </c>
      <c r="D1177" s="51">
        <v>3.3583789366674122</v>
      </c>
      <c r="E1177" s="58">
        <v>9.7665634906325405E-2</v>
      </c>
      <c r="F1177" s="76">
        <f t="shared" si="4"/>
        <v>1</v>
      </c>
      <c r="G1177" s="53"/>
      <c r="H1177" s="46"/>
      <c r="I1177" s="46">
        <v>-1.0055507887371169</v>
      </c>
      <c r="J1177" s="32">
        <f>$K$1089</f>
        <v>2</v>
      </c>
    </row>
    <row r="1178" spans="2:10" x14ac:dyDescent="0.25">
      <c r="B1178" s="56">
        <v>255</v>
      </c>
      <c r="C1178" s="51">
        <v>3.335458178188714</v>
      </c>
      <c r="D1178" s="51">
        <v>3.3583789366674122</v>
      </c>
      <c r="E1178" s="58">
        <v>-2.2920758478698122E-2</v>
      </c>
      <c r="F1178" s="76">
        <f t="shared" si="4"/>
        <v>1</v>
      </c>
      <c r="G1178" s="53"/>
      <c r="H1178" s="46"/>
      <c r="I1178" s="46">
        <v>-1.0055507887371169</v>
      </c>
      <c r="J1178" s="32">
        <v>0</v>
      </c>
    </row>
    <row r="1179" spans="2:10" x14ac:dyDescent="0.25">
      <c r="B1179" s="56">
        <v>257</v>
      </c>
      <c r="C1179" s="51">
        <v>5.1481480245791076</v>
      </c>
      <c r="D1179" s="51">
        <v>5.33511863338114</v>
      </c>
      <c r="E1179" s="58">
        <v>-0.18697060880203242</v>
      </c>
      <c r="F1179" s="76">
        <f t="shared" si="4"/>
        <v>1</v>
      </c>
      <c r="G1179" s="53"/>
      <c r="H1179" s="46"/>
      <c r="I1179" s="46">
        <v>-1.0032212717992506</v>
      </c>
      <c r="J1179" s="32">
        <v>0</v>
      </c>
    </row>
    <row r="1180" spans="2:10" x14ac:dyDescent="0.25">
      <c r="B1180" s="56">
        <v>258</v>
      </c>
      <c r="C1180" s="51">
        <v>5.090924176945582</v>
      </c>
      <c r="D1180" s="51">
        <v>5.33511863338114</v>
      </c>
      <c r="E1180" s="58">
        <v>-0.24419445643555804</v>
      </c>
      <c r="F1180" s="76">
        <f t="shared" si="4"/>
        <v>1</v>
      </c>
      <c r="G1180" s="53"/>
      <c r="H1180" s="46"/>
      <c r="I1180" s="46">
        <v>-1.0032212717992506</v>
      </c>
      <c r="J1180" s="32">
        <f>$K$1089</f>
        <v>2</v>
      </c>
    </row>
    <row r="1181" spans="2:10" x14ac:dyDescent="0.25">
      <c r="B1181" s="56">
        <v>259</v>
      </c>
      <c r="C1181" s="51">
        <v>5.0607799220937508</v>
      </c>
      <c r="D1181" s="51">
        <v>5.33511863338114</v>
      </c>
      <c r="E1181" s="58">
        <v>-0.27433871128738918</v>
      </c>
      <c r="F1181" s="76">
        <f t="shared" si="4"/>
        <v>1</v>
      </c>
      <c r="G1181" s="53"/>
      <c r="H1181" s="46"/>
      <c r="I1181" s="46">
        <v>-1.0008917548613843</v>
      </c>
      <c r="J1181" s="32">
        <f>$K$1089</f>
        <v>2</v>
      </c>
    </row>
    <row r="1182" spans="2:10" x14ac:dyDescent="0.25">
      <c r="B1182" s="56">
        <v>260</v>
      </c>
      <c r="C1182" s="51">
        <v>5.057591212211193</v>
      </c>
      <c r="D1182" s="51">
        <v>5.33511863338114</v>
      </c>
      <c r="E1182" s="58">
        <v>-0.277527421169947</v>
      </c>
      <c r="F1182" s="76">
        <f t="shared" si="4"/>
        <v>1</v>
      </c>
      <c r="G1182" s="53"/>
      <c r="H1182" s="46"/>
      <c r="I1182" s="46">
        <v>-1.0008917548613843</v>
      </c>
      <c r="J1182" s="32">
        <v>0</v>
      </c>
    </row>
    <row r="1183" spans="2:10" x14ac:dyDescent="0.25">
      <c r="B1183" s="56">
        <v>262</v>
      </c>
      <c r="C1183" s="51">
        <v>6.7956158056257774</v>
      </c>
      <c r="D1183" s="51">
        <v>6.3765397572175413</v>
      </c>
      <c r="E1183" s="58">
        <v>0.41907604840823609</v>
      </c>
      <c r="F1183" s="76">
        <f t="shared" si="4"/>
        <v>1</v>
      </c>
      <c r="G1183" s="53"/>
      <c r="H1183" s="46"/>
      <c r="I1183" s="46">
        <v>-0.99856223792351795</v>
      </c>
      <c r="J1183" s="32">
        <v>0</v>
      </c>
    </row>
    <row r="1184" spans="2:10" x14ac:dyDescent="0.25">
      <c r="B1184" s="56">
        <v>263</v>
      </c>
      <c r="C1184" s="51">
        <v>6.686853525149302</v>
      </c>
      <c r="D1184" s="51">
        <v>6.3765397572175413</v>
      </c>
      <c r="E1184" s="58">
        <v>0.31031376793176069</v>
      </c>
      <c r="F1184" s="76">
        <f t="shared" si="4"/>
        <v>1</v>
      </c>
      <c r="G1184" s="53"/>
      <c r="H1184" s="46"/>
      <c r="I1184" s="46">
        <v>-0.99856223792351795</v>
      </c>
      <c r="J1184" s="32">
        <f>$K$1089</f>
        <v>2</v>
      </c>
    </row>
    <row r="1185" spans="2:10" x14ac:dyDescent="0.25">
      <c r="B1185" s="56">
        <v>264</v>
      </c>
      <c r="C1185" s="51">
        <v>6.3917731411351753</v>
      </c>
      <c r="D1185" s="51">
        <v>6.3765397572175413</v>
      </c>
      <c r="E1185" s="58">
        <v>1.5233383917633958E-2</v>
      </c>
      <c r="F1185" s="76">
        <f t="shared" si="4"/>
        <v>1</v>
      </c>
      <c r="G1185" s="53"/>
      <c r="H1185" s="46"/>
      <c r="I1185" s="46">
        <v>-0.99623272098565163</v>
      </c>
      <c r="J1185" s="32">
        <f>$K$1089</f>
        <v>2</v>
      </c>
    </row>
    <row r="1186" spans="2:10" x14ac:dyDescent="0.25">
      <c r="B1186" s="56">
        <v>265</v>
      </c>
      <c r="C1186" s="51">
        <v>6.1374688326093736</v>
      </c>
      <c r="D1186" s="51">
        <v>6.3765397572175413</v>
      </c>
      <c r="E1186" s="58">
        <v>-0.2390709246081677</v>
      </c>
      <c r="F1186" s="76">
        <f t="shared" si="4"/>
        <v>1</v>
      </c>
      <c r="G1186" s="53"/>
      <c r="H1186" s="46"/>
      <c r="I1186" s="46">
        <v>-0.99623272098565163</v>
      </c>
      <c r="J1186" s="32">
        <v>0</v>
      </c>
    </row>
    <row r="1187" spans="2:10" x14ac:dyDescent="0.25">
      <c r="B1187" s="56">
        <v>267</v>
      </c>
      <c r="C1187" s="51">
        <v>6.7286960245111951</v>
      </c>
      <c r="D1187" s="51">
        <v>6.41714212585347</v>
      </c>
      <c r="E1187" s="58">
        <v>0.31155389865772509</v>
      </c>
      <c r="F1187" s="76">
        <f t="shared" si="4"/>
        <v>1</v>
      </c>
      <c r="G1187" s="53"/>
      <c r="H1187" s="46"/>
      <c r="I1187" s="46">
        <v>-0.99390320404778532</v>
      </c>
      <c r="J1187" s="32">
        <v>0</v>
      </c>
    </row>
    <row r="1188" spans="2:10" x14ac:dyDescent="0.25">
      <c r="B1188" s="56">
        <v>268</v>
      </c>
      <c r="C1188" s="51">
        <v>6.6232714471492029</v>
      </c>
      <c r="D1188" s="51">
        <v>6.41714212585347</v>
      </c>
      <c r="E1188" s="58">
        <v>0.20612932129573291</v>
      </c>
      <c r="F1188" s="76">
        <f t="shared" si="4"/>
        <v>1</v>
      </c>
      <c r="G1188" s="53"/>
      <c r="H1188" s="46"/>
      <c r="I1188" s="46">
        <v>-0.99390320404778532</v>
      </c>
      <c r="J1188" s="32">
        <f>$K$1089</f>
        <v>2</v>
      </c>
    </row>
    <row r="1189" spans="2:10" x14ac:dyDescent="0.25">
      <c r="B1189" s="56">
        <v>269</v>
      </c>
      <c r="C1189" s="51">
        <v>6.1374688326093736</v>
      </c>
      <c r="D1189" s="51">
        <v>6.41714212585347</v>
      </c>
      <c r="E1189" s="58">
        <v>-0.2796732932440964</v>
      </c>
      <c r="F1189" s="76">
        <f t="shared" si="4"/>
        <v>1</v>
      </c>
      <c r="G1189" s="53"/>
      <c r="H1189" s="46"/>
      <c r="I1189" s="46">
        <v>-0.991573687109919</v>
      </c>
      <c r="J1189" s="32">
        <f>$K$1089</f>
        <v>2</v>
      </c>
    </row>
    <row r="1190" spans="2:10" x14ac:dyDescent="0.25">
      <c r="B1190" s="56">
        <v>270</v>
      </c>
      <c r="C1190" s="51">
        <v>5.9487725164073186</v>
      </c>
      <c r="D1190" s="51">
        <v>6.41714212585347</v>
      </c>
      <c r="E1190" s="58">
        <v>-0.46836960944615136</v>
      </c>
      <c r="F1190" s="76">
        <f t="shared" si="4"/>
        <v>1</v>
      </c>
      <c r="G1190" s="53"/>
      <c r="H1190" s="46"/>
      <c r="I1190" s="46">
        <v>-0.991573687109919</v>
      </c>
      <c r="J1190" s="32">
        <v>0</v>
      </c>
    </row>
    <row r="1191" spans="2:10" x14ac:dyDescent="0.25">
      <c r="B1191" s="56">
        <v>272</v>
      </c>
      <c r="C1191" s="51">
        <v>6.7512332567803792</v>
      </c>
      <c r="D1191" s="51">
        <v>6.4190076302767247</v>
      </c>
      <c r="E1191" s="58">
        <v>0.3322256265036545</v>
      </c>
      <c r="F1191" s="76">
        <f t="shared" si="4"/>
        <v>1</v>
      </c>
      <c r="G1191" s="53"/>
      <c r="H1191" s="46"/>
      <c r="I1191" s="46">
        <v>-0.98924417017205268</v>
      </c>
      <c r="J1191" s="32">
        <v>0</v>
      </c>
    </row>
    <row r="1192" spans="2:10" x14ac:dyDescent="0.25">
      <c r="B1192" s="56">
        <v>273</v>
      </c>
      <c r="C1192" s="51">
        <v>6.6451008077937868</v>
      </c>
      <c r="D1192" s="51">
        <v>6.4190076302767247</v>
      </c>
      <c r="E1192" s="58">
        <v>0.22609317751706204</v>
      </c>
      <c r="F1192" s="76">
        <f t="shared" si="4"/>
        <v>1</v>
      </c>
      <c r="G1192" s="53"/>
      <c r="H1192" s="46"/>
      <c r="I1192" s="46">
        <v>-0.98924417017205268</v>
      </c>
      <c r="J1192" s="32">
        <f>$K$1089</f>
        <v>2</v>
      </c>
    </row>
    <row r="1193" spans="2:10" x14ac:dyDescent="0.25">
      <c r="B1193" s="56">
        <v>274</v>
      </c>
      <c r="C1193" s="51">
        <v>6.5330934021073546</v>
      </c>
      <c r="D1193" s="51">
        <v>6.4190076302767247</v>
      </c>
      <c r="E1193" s="58">
        <v>0.11408577183062985</v>
      </c>
      <c r="F1193" s="76">
        <f t="shared" si="4"/>
        <v>1</v>
      </c>
      <c r="G1193" s="53"/>
      <c r="H1193" s="46"/>
      <c r="I1193" s="46">
        <v>-0.98691465323418637</v>
      </c>
      <c r="J1193" s="32">
        <f>$K$1089</f>
        <v>2</v>
      </c>
    </row>
    <row r="1194" spans="2:10" ht="15.75" thickBot="1" x14ac:dyDescent="0.3">
      <c r="B1194" s="57">
        <v>275</v>
      </c>
      <c r="C1194" s="52">
        <v>6.4972528447282896</v>
      </c>
      <c r="D1194" s="52">
        <v>6.4190076302767247</v>
      </c>
      <c r="E1194" s="59">
        <v>7.8245214451564848E-2</v>
      </c>
      <c r="F1194" s="76">
        <f t="shared" si="4"/>
        <v>1</v>
      </c>
      <c r="G1194" s="53"/>
      <c r="H1194" s="46"/>
      <c r="I1194" s="46">
        <v>-0.98691465323418637</v>
      </c>
      <c r="J1194" s="32">
        <v>0</v>
      </c>
    </row>
    <row r="1195" spans="2:10" ht="15.75" thickBot="1" x14ac:dyDescent="0.3">
      <c r="B1195" s="117" t="s">
        <v>197</v>
      </c>
      <c r="C1195" s="118"/>
      <c r="D1195" s="118"/>
      <c r="E1195" s="118"/>
      <c r="F1195" s="121"/>
      <c r="G1195" s="53"/>
      <c r="H1195" s="46"/>
      <c r="I1195" s="46">
        <v>-0.98458513629632005</v>
      </c>
      <c r="J1195" s="32">
        <v>0</v>
      </c>
    </row>
    <row r="1196" spans="2:10" x14ac:dyDescent="0.25">
      <c r="B1196" s="50"/>
      <c r="C1196" s="48" t="s">
        <v>198</v>
      </c>
      <c r="D1196" s="48" t="s">
        <v>199</v>
      </c>
      <c r="E1196" s="48" t="s">
        <v>200</v>
      </c>
      <c r="F1196" s="48" t="s">
        <v>201</v>
      </c>
      <c r="G1196" s="53"/>
      <c r="H1196" s="46"/>
      <c r="I1196" s="46">
        <v>-0.98458513629632005</v>
      </c>
      <c r="J1196" s="32">
        <f>$K$1089</f>
        <v>2</v>
      </c>
    </row>
    <row r="1197" spans="2:10" x14ac:dyDescent="0.25">
      <c r="B1197" s="34" t="s">
        <v>202</v>
      </c>
      <c r="C1197" s="51">
        <v>-0.832076721957419</v>
      </c>
      <c r="D1197" s="51">
        <v>-0.64057222365232014</v>
      </c>
      <c r="E1197" s="51">
        <v>-0.73632447280486957</v>
      </c>
      <c r="F1197" s="46">
        <v>1</v>
      </c>
      <c r="G1197" s="53"/>
      <c r="H1197" s="46"/>
      <c r="I1197" s="46">
        <v>-0.98225561935845374</v>
      </c>
      <c r="J1197" s="32">
        <f>$K$1089</f>
        <v>2</v>
      </c>
    </row>
    <row r="1198" spans="2:10" x14ac:dyDescent="0.25">
      <c r="B1198" s="34" t="s">
        <v>203</v>
      </c>
      <c r="C1198" s="51">
        <v>-0.64057222365232014</v>
      </c>
      <c r="D1198" s="51">
        <v>-0.44906772534722134</v>
      </c>
      <c r="E1198" s="51">
        <v>-0.54481997449977071</v>
      </c>
      <c r="F1198" s="46">
        <v>6</v>
      </c>
      <c r="G1198" s="53"/>
      <c r="H1198" s="46"/>
      <c r="I1198" s="46">
        <v>-0.98225561935845374</v>
      </c>
      <c r="J1198" s="32">
        <v>0</v>
      </c>
    </row>
    <row r="1199" spans="2:10" x14ac:dyDescent="0.25">
      <c r="B1199" s="34" t="s">
        <v>204</v>
      </c>
      <c r="C1199" s="51">
        <v>-0.44906772534722134</v>
      </c>
      <c r="D1199" s="51">
        <v>-0.25756322704212253</v>
      </c>
      <c r="E1199" s="51">
        <v>-0.35331547619467196</v>
      </c>
      <c r="F1199" s="46">
        <v>23</v>
      </c>
      <c r="G1199" s="53"/>
      <c r="H1199" s="46"/>
      <c r="I1199" s="46">
        <v>-0.97992610242058742</v>
      </c>
      <c r="J1199" s="32">
        <v>0</v>
      </c>
    </row>
    <row r="1200" spans="2:10" x14ac:dyDescent="0.25">
      <c r="B1200" s="34" t="s">
        <v>205</v>
      </c>
      <c r="C1200" s="51">
        <v>-0.25756322704212253</v>
      </c>
      <c r="D1200" s="51">
        <v>-6.6058728737023675E-2</v>
      </c>
      <c r="E1200" s="51">
        <v>-0.1618109778895731</v>
      </c>
      <c r="F1200" s="46">
        <v>44</v>
      </c>
      <c r="G1200" s="53"/>
      <c r="H1200" s="46"/>
      <c r="I1200" s="46">
        <v>-0.97992610242058742</v>
      </c>
      <c r="J1200" s="32">
        <f>$K$1089</f>
        <v>2</v>
      </c>
    </row>
    <row r="1201" spans="2:10" x14ac:dyDescent="0.25">
      <c r="B1201" s="34" t="s">
        <v>206</v>
      </c>
      <c r="C1201" s="51">
        <v>-6.6058728737023675E-2</v>
      </c>
      <c r="D1201" s="51">
        <v>0.12544576956807515</v>
      </c>
      <c r="E1201" s="51">
        <v>2.969352041552574E-2</v>
      </c>
      <c r="F1201" s="46">
        <v>64</v>
      </c>
      <c r="G1201" s="53"/>
      <c r="H1201" s="46"/>
      <c r="I1201" s="46">
        <v>-0.9775965854827211</v>
      </c>
      <c r="J1201" s="32">
        <f>$K$1089</f>
        <v>2</v>
      </c>
    </row>
    <row r="1202" spans="2:10" x14ac:dyDescent="0.25">
      <c r="B1202" s="34" t="s">
        <v>207</v>
      </c>
      <c r="C1202" s="51">
        <v>0.12544576956807515</v>
      </c>
      <c r="D1202" s="51">
        <v>0.31695026787317399</v>
      </c>
      <c r="E1202" s="51">
        <v>0.22119801872062456</v>
      </c>
      <c r="F1202" s="46">
        <v>34</v>
      </c>
      <c r="G1202" s="53"/>
      <c r="H1202" s="46"/>
      <c r="I1202" s="46">
        <v>-0.9775965854827211</v>
      </c>
      <c r="J1202" s="32">
        <v>0</v>
      </c>
    </row>
    <row r="1203" spans="2:10" x14ac:dyDescent="0.25">
      <c r="B1203" s="34" t="s">
        <v>208</v>
      </c>
      <c r="C1203" s="51">
        <v>0.31695026787317399</v>
      </c>
      <c r="D1203" s="51">
        <v>0.50845476617827279</v>
      </c>
      <c r="E1203" s="51">
        <v>0.41270251702572336</v>
      </c>
      <c r="F1203" s="46">
        <v>12</v>
      </c>
      <c r="G1203" s="53"/>
      <c r="H1203" s="46"/>
      <c r="I1203" s="46">
        <v>-0.97526706854485479</v>
      </c>
      <c r="J1203" s="32">
        <v>0</v>
      </c>
    </row>
    <row r="1204" spans="2:10" x14ac:dyDescent="0.25">
      <c r="B1204" s="34" t="s">
        <v>209</v>
      </c>
      <c r="C1204" s="51">
        <v>0.50845476617827279</v>
      </c>
      <c r="D1204" s="51">
        <v>0.69995926448337165</v>
      </c>
      <c r="E1204" s="51">
        <v>0.60420701533082222</v>
      </c>
      <c r="F1204" s="46">
        <v>5</v>
      </c>
      <c r="G1204" s="53"/>
      <c r="H1204" s="46"/>
      <c r="I1204" s="46">
        <v>-0.97526706854485479</v>
      </c>
      <c r="J1204" s="32">
        <f>$K$1089</f>
        <v>2</v>
      </c>
    </row>
    <row r="1205" spans="2:10" ht="15.75" thickBot="1" x14ac:dyDescent="0.3">
      <c r="B1205" s="35" t="s">
        <v>210</v>
      </c>
      <c r="C1205" s="52">
        <v>0.69995926448337165</v>
      </c>
      <c r="D1205" s="52">
        <v>0.8914637627884705</v>
      </c>
      <c r="E1205" s="52">
        <v>0.79571151363592107</v>
      </c>
      <c r="F1205" s="47">
        <v>3</v>
      </c>
      <c r="G1205" s="53"/>
      <c r="H1205" s="46"/>
      <c r="I1205" s="46">
        <v>-0.97293755160698847</v>
      </c>
      <c r="J1205" s="32">
        <f>$K$1089</f>
        <v>2</v>
      </c>
    </row>
    <row r="1206" spans="2:10" ht="15.75" thickBot="1" x14ac:dyDescent="0.3">
      <c r="B1206" s="117" t="s">
        <v>192</v>
      </c>
      <c r="C1206" s="118"/>
      <c r="D1206" s="118"/>
      <c r="E1206" s="119"/>
      <c r="G1206" s="53"/>
      <c r="H1206" s="46"/>
      <c r="I1206" s="46">
        <v>-0.97293755160698847</v>
      </c>
      <c r="J1206" s="32">
        <v>0</v>
      </c>
    </row>
    <row r="1207" spans="2:10" x14ac:dyDescent="0.25">
      <c r="B1207" s="55" t="s">
        <v>193</v>
      </c>
      <c r="C1207" s="48" t="s">
        <v>194</v>
      </c>
      <c r="D1207" s="48" t="s">
        <v>195</v>
      </c>
      <c r="E1207" s="49" t="s">
        <v>196</v>
      </c>
      <c r="G1207" s="53"/>
      <c r="H1207" s="46"/>
      <c r="I1207" s="46">
        <v>-0.97060803466912215</v>
      </c>
      <c r="J1207" s="32">
        <v>0</v>
      </c>
    </row>
    <row r="1208" spans="2:10" x14ac:dyDescent="0.25">
      <c r="B1208" s="53">
        <v>-0.832076721957419</v>
      </c>
      <c r="C1208" s="46">
        <v>0</v>
      </c>
      <c r="D1208" s="46">
        <v>-0.832076721957419</v>
      </c>
      <c r="E1208" s="32">
        <v>0</v>
      </c>
      <c r="G1208" s="53"/>
      <c r="H1208" s="46"/>
      <c r="I1208" s="46">
        <v>-0.97060803466912215</v>
      </c>
      <c r="J1208" s="32">
        <f>$K$1089</f>
        <v>2</v>
      </c>
    </row>
    <row r="1209" spans="2:10" x14ac:dyDescent="0.25">
      <c r="B1209" s="53">
        <v>-0.832076721957419</v>
      </c>
      <c r="C1209" s="46">
        <f>$F$1197</f>
        <v>1</v>
      </c>
      <c r="D1209" s="46">
        <v>-0.832076721957419</v>
      </c>
      <c r="E1209" s="32">
        <f>$F$1197</f>
        <v>1</v>
      </c>
      <c r="G1209" s="53"/>
      <c r="H1209" s="46"/>
      <c r="I1209" s="46">
        <v>-0.96827851773125584</v>
      </c>
      <c r="J1209" s="32">
        <f>$K$1089</f>
        <v>2</v>
      </c>
    </row>
    <row r="1210" spans="2:10" x14ac:dyDescent="0.25">
      <c r="B1210" s="53">
        <v>-0.64057222365232014</v>
      </c>
      <c r="C1210" s="46">
        <f>$F$1197</f>
        <v>1</v>
      </c>
      <c r="D1210" s="46">
        <v>-0.82862964098792724</v>
      </c>
      <c r="E1210" s="32">
        <f>$F$1197</f>
        <v>1</v>
      </c>
      <c r="G1210" s="53"/>
      <c r="H1210" s="46"/>
      <c r="I1210" s="46">
        <v>-0.96827851773125584</v>
      </c>
      <c r="J1210" s="32">
        <v>0</v>
      </c>
    </row>
    <row r="1211" spans="2:10" x14ac:dyDescent="0.25">
      <c r="B1211" s="53">
        <v>-0.64057222365232014</v>
      </c>
      <c r="C1211" s="46">
        <v>0</v>
      </c>
      <c r="D1211" s="46">
        <v>-0.82862964098792724</v>
      </c>
      <c r="E1211" s="32">
        <v>0</v>
      </c>
      <c r="G1211" s="53"/>
      <c r="H1211" s="46"/>
      <c r="I1211" s="46">
        <v>-0.96594900079338952</v>
      </c>
      <c r="J1211" s="32">
        <v>0</v>
      </c>
    </row>
    <row r="1212" spans="2:10" x14ac:dyDescent="0.25">
      <c r="B1212" s="53">
        <v>-0.64057222365232014</v>
      </c>
      <c r="C1212" s="46">
        <f>$F$1198</f>
        <v>6</v>
      </c>
      <c r="D1212" s="46">
        <v>-0.82518256001843537</v>
      </c>
      <c r="E1212" s="32">
        <v>0</v>
      </c>
      <c r="G1212" s="53"/>
      <c r="H1212" s="46"/>
      <c r="I1212" s="46">
        <v>-0.96594900079338952</v>
      </c>
      <c r="J1212" s="32">
        <f>$K$1089</f>
        <v>2</v>
      </c>
    </row>
    <row r="1213" spans="2:10" x14ac:dyDescent="0.25">
      <c r="B1213" s="53">
        <v>-0.44906772534722134</v>
      </c>
      <c r="C1213" s="46">
        <f>$F$1198</f>
        <v>6</v>
      </c>
      <c r="D1213" s="46">
        <v>-0.82518256001843537</v>
      </c>
      <c r="E1213" s="32">
        <f>$F$1197</f>
        <v>1</v>
      </c>
      <c r="G1213" s="53"/>
      <c r="H1213" s="46"/>
      <c r="I1213" s="46">
        <v>-0.96361948385552321</v>
      </c>
      <c r="J1213" s="32">
        <f>$K$1089</f>
        <v>2</v>
      </c>
    </row>
    <row r="1214" spans="2:10" x14ac:dyDescent="0.25">
      <c r="B1214" s="53">
        <v>-0.44906772534722134</v>
      </c>
      <c r="C1214" s="46">
        <v>0</v>
      </c>
      <c r="D1214" s="46">
        <v>-0.82173547904894362</v>
      </c>
      <c r="E1214" s="32">
        <f>$F$1197</f>
        <v>1</v>
      </c>
      <c r="G1214" s="53"/>
      <c r="H1214" s="46"/>
      <c r="I1214" s="46">
        <v>-0.96361948385552321</v>
      </c>
      <c r="J1214" s="32">
        <v>0</v>
      </c>
    </row>
    <row r="1215" spans="2:10" x14ac:dyDescent="0.25">
      <c r="B1215" s="53">
        <v>-0.44906772534722134</v>
      </c>
      <c r="C1215" s="46">
        <f>$F$1199</f>
        <v>23</v>
      </c>
      <c r="D1215" s="46">
        <v>-0.82173547904894362</v>
      </c>
      <c r="E1215" s="32">
        <v>0</v>
      </c>
      <c r="G1215" s="53"/>
      <c r="H1215" s="46"/>
      <c r="I1215" s="46">
        <v>-0.96128996691765689</v>
      </c>
      <c r="J1215" s="32">
        <v>0</v>
      </c>
    </row>
    <row r="1216" spans="2:10" x14ac:dyDescent="0.25">
      <c r="B1216" s="53">
        <v>-0.25756322704212248</v>
      </c>
      <c r="C1216" s="46">
        <f>$F$1199</f>
        <v>23</v>
      </c>
      <c r="D1216" s="46">
        <v>-0.81828839807945186</v>
      </c>
      <c r="E1216" s="32">
        <v>0</v>
      </c>
      <c r="G1216" s="53"/>
      <c r="H1216" s="46"/>
      <c r="I1216" s="46">
        <v>-0.96128996691765689</v>
      </c>
      <c r="J1216" s="32">
        <f>$K$1089</f>
        <v>2</v>
      </c>
    </row>
    <row r="1217" spans="2:10" x14ac:dyDescent="0.25">
      <c r="B1217" s="53">
        <v>-0.25756322704212248</v>
      </c>
      <c r="C1217" s="46">
        <v>0</v>
      </c>
      <c r="D1217" s="46">
        <v>-0.81828839807945186</v>
      </c>
      <c r="E1217" s="32">
        <f>$F$1197</f>
        <v>1</v>
      </c>
      <c r="G1217" s="53"/>
      <c r="H1217" s="46"/>
      <c r="I1217" s="46">
        <v>-0.95896044997979057</v>
      </c>
      <c r="J1217" s="32">
        <f>$K$1089</f>
        <v>2</v>
      </c>
    </row>
    <row r="1218" spans="2:10" x14ac:dyDescent="0.25">
      <c r="B1218" s="53">
        <v>-0.25756322704212248</v>
      </c>
      <c r="C1218" s="46">
        <f>$F$1200</f>
        <v>44</v>
      </c>
      <c r="D1218" s="46">
        <v>-0.81484131710996011</v>
      </c>
      <c r="E1218" s="32">
        <f>$F$1197</f>
        <v>1</v>
      </c>
      <c r="G1218" s="53"/>
      <c r="H1218" s="46"/>
      <c r="I1218" s="46">
        <v>-0.95896044997979057</v>
      </c>
      <c r="J1218" s="32">
        <v>0</v>
      </c>
    </row>
    <row r="1219" spans="2:10" x14ac:dyDescent="0.25">
      <c r="B1219" s="53">
        <v>-6.6058728737023661E-2</v>
      </c>
      <c r="C1219" s="46">
        <f>$F$1200</f>
        <v>44</v>
      </c>
      <c r="D1219" s="46">
        <v>-0.81484131710996011</v>
      </c>
      <c r="E1219" s="32">
        <v>0</v>
      </c>
      <c r="G1219" s="53"/>
      <c r="H1219" s="46"/>
      <c r="I1219" s="46">
        <v>-0.95663093304192426</v>
      </c>
      <c r="J1219" s="32">
        <v>0</v>
      </c>
    </row>
    <row r="1220" spans="2:10" x14ac:dyDescent="0.25">
      <c r="B1220" s="53">
        <v>-6.6058728737023661E-2</v>
      </c>
      <c r="C1220" s="46">
        <v>0</v>
      </c>
      <c r="D1220" s="46">
        <v>-0.81139423614046835</v>
      </c>
      <c r="E1220" s="32">
        <v>0</v>
      </c>
      <c r="G1220" s="53"/>
      <c r="H1220" s="46"/>
      <c r="I1220" s="46">
        <v>-0.95663093304192426</v>
      </c>
      <c r="J1220" s="32">
        <f>$K$1089</f>
        <v>2</v>
      </c>
    </row>
    <row r="1221" spans="2:10" x14ac:dyDescent="0.25">
      <c r="B1221" s="53">
        <v>-6.6058728737023661E-2</v>
      </c>
      <c r="C1221" s="46">
        <f>$F$1201</f>
        <v>64</v>
      </c>
      <c r="D1221" s="46">
        <v>-0.81139423614046835</v>
      </c>
      <c r="E1221" s="32">
        <f>$F$1197</f>
        <v>1</v>
      </c>
      <c r="G1221" s="53"/>
      <c r="H1221" s="46"/>
      <c r="I1221" s="46">
        <v>-0.95430141610405794</v>
      </c>
      <c r="J1221" s="32">
        <f>$K$1089</f>
        <v>2</v>
      </c>
    </row>
    <row r="1222" spans="2:10" x14ac:dyDescent="0.25">
      <c r="B1222" s="53">
        <v>0.12544576956807518</v>
      </c>
      <c r="C1222" s="46">
        <f>$F$1201</f>
        <v>64</v>
      </c>
      <c r="D1222" s="46">
        <v>-0.80794715517097648</v>
      </c>
      <c r="E1222" s="32">
        <f>$F$1197</f>
        <v>1</v>
      </c>
      <c r="G1222" s="53"/>
      <c r="H1222" s="46"/>
      <c r="I1222" s="46">
        <v>-0.95430141610405794</v>
      </c>
      <c r="J1222" s="32">
        <v>0</v>
      </c>
    </row>
    <row r="1223" spans="2:10" x14ac:dyDescent="0.25">
      <c r="B1223" s="53">
        <v>0.12544576956807518</v>
      </c>
      <c r="C1223" s="46">
        <v>0</v>
      </c>
      <c r="D1223" s="46">
        <v>-0.80794715517097648</v>
      </c>
      <c r="E1223" s="32">
        <v>0</v>
      </c>
      <c r="G1223" s="53"/>
      <c r="H1223" s="46"/>
      <c r="I1223" s="46">
        <v>-0.95197189916619163</v>
      </c>
      <c r="J1223" s="32">
        <v>0</v>
      </c>
    </row>
    <row r="1224" spans="2:10" x14ac:dyDescent="0.25">
      <c r="B1224" s="53">
        <v>0.12544576956807518</v>
      </c>
      <c r="C1224" s="46">
        <f>$F$1202</f>
        <v>34</v>
      </c>
      <c r="D1224" s="46">
        <v>-0.80450007420148473</v>
      </c>
      <c r="E1224" s="32">
        <v>0</v>
      </c>
      <c r="G1224" s="53"/>
      <c r="H1224" s="46"/>
      <c r="I1224" s="46">
        <v>-0.95197189916619163</v>
      </c>
      <c r="J1224" s="32">
        <f>$K$1089</f>
        <v>2</v>
      </c>
    </row>
    <row r="1225" spans="2:10" x14ac:dyDescent="0.25">
      <c r="B1225" s="53">
        <v>0.31695026787317399</v>
      </c>
      <c r="C1225" s="46">
        <f>$F$1202</f>
        <v>34</v>
      </c>
      <c r="D1225" s="46">
        <v>-0.80450007420148473</v>
      </c>
      <c r="E1225" s="32">
        <f>$F$1197</f>
        <v>1</v>
      </c>
      <c r="G1225" s="53"/>
      <c r="H1225" s="46"/>
      <c r="I1225" s="46">
        <v>-0.95080714069725847</v>
      </c>
      <c r="J1225" s="32">
        <f>$K$1089</f>
        <v>2</v>
      </c>
    </row>
    <row r="1226" spans="2:10" x14ac:dyDescent="0.25">
      <c r="B1226" s="53">
        <v>0.31695026787317399</v>
      </c>
      <c r="C1226" s="46">
        <v>0</v>
      </c>
      <c r="D1226" s="46">
        <v>-0.80105299323199297</v>
      </c>
      <c r="E1226" s="32">
        <f>$F$1197</f>
        <v>1</v>
      </c>
      <c r="G1226" s="53"/>
      <c r="H1226" s="46"/>
      <c r="I1226" s="46">
        <v>-0.95080714069725847</v>
      </c>
      <c r="J1226" s="32">
        <v>0</v>
      </c>
    </row>
    <row r="1227" spans="2:10" x14ac:dyDescent="0.25">
      <c r="B1227" s="53">
        <v>0.31695026787317399</v>
      </c>
      <c r="C1227" s="46">
        <f>$F$1203</f>
        <v>12</v>
      </c>
      <c r="D1227" s="46">
        <v>-0.80105299323199297</v>
      </c>
      <c r="E1227" s="32">
        <v>0</v>
      </c>
      <c r="G1227" s="53"/>
      <c r="H1227" s="46"/>
      <c r="I1227" s="46">
        <v>-0.95080714069725847</v>
      </c>
      <c r="J1227" s="32">
        <v>0</v>
      </c>
    </row>
    <row r="1228" spans="2:10" x14ac:dyDescent="0.25">
      <c r="B1228" s="53">
        <v>0.50845476617827279</v>
      </c>
      <c r="C1228" s="46">
        <f>$F$1203</f>
        <v>12</v>
      </c>
      <c r="D1228" s="46">
        <v>-0.79760591226250122</v>
      </c>
      <c r="E1228" s="32">
        <v>0</v>
      </c>
      <c r="G1228" s="53"/>
      <c r="H1228" s="46"/>
      <c r="I1228" s="46">
        <v>-0.95080714069725847</v>
      </c>
      <c r="J1228" s="32">
        <f>$K$1090</f>
        <v>7</v>
      </c>
    </row>
    <row r="1229" spans="2:10" x14ac:dyDescent="0.25">
      <c r="B1229" s="53">
        <v>0.50845476617827279</v>
      </c>
      <c r="C1229" s="46">
        <v>0</v>
      </c>
      <c r="D1229" s="46">
        <v>-0.79760591226250122</v>
      </c>
      <c r="E1229" s="32">
        <f>$F$1197</f>
        <v>1</v>
      </c>
      <c r="G1229" s="53"/>
      <c r="H1229" s="46"/>
      <c r="I1229" s="46">
        <v>-0.94847762375939204</v>
      </c>
      <c r="J1229" s="32">
        <f>$K$1090</f>
        <v>7</v>
      </c>
    </row>
    <row r="1230" spans="2:10" x14ac:dyDescent="0.25">
      <c r="B1230" s="53">
        <v>0.50845476617827279</v>
      </c>
      <c r="C1230" s="46">
        <f>$F$1204</f>
        <v>5</v>
      </c>
      <c r="D1230" s="46">
        <v>-0.79415883129300946</v>
      </c>
      <c r="E1230" s="32">
        <f>$F$1197</f>
        <v>1</v>
      </c>
      <c r="G1230" s="53"/>
      <c r="H1230" s="46"/>
      <c r="I1230" s="46">
        <v>-0.94847762375939204</v>
      </c>
      <c r="J1230" s="32">
        <v>0</v>
      </c>
    </row>
    <row r="1231" spans="2:10" x14ac:dyDescent="0.25">
      <c r="B1231" s="53">
        <v>0.69995926448337165</v>
      </c>
      <c r="C1231" s="46">
        <f>$F$1204</f>
        <v>5</v>
      </c>
      <c r="D1231" s="46">
        <v>-0.79415883129300946</v>
      </c>
      <c r="E1231" s="32">
        <v>0</v>
      </c>
      <c r="G1231" s="53"/>
      <c r="H1231" s="46"/>
      <c r="I1231" s="46">
        <v>-0.94614810682152573</v>
      </c>
      <c r="J1231" s="32">
        <v>0</v>
      </c>
    </row>
    <row r="1232" spans="2:10" x14ac:dyDescent="0.25">
      <c r="B1232" s="53">
        <v>0.69995926448337165</v>
      </c>
      <c r="C1232" s="46">
        <v>0</v>
      </c>
      <c r="D1232" s="46">
        <v>-0.79071175032351759</v>
      </c>
      <c r="E1232" s="32">
        <v>0</v>
      </c>
      <c r="G1232" s="53"/>
      <c r="H1232" s="46"/>
      <c r="I1232" s="46">
        <v>-0.94614810682152573</v>
      </c>
      <c r="J1232" s="32">
        <f>$K$1090</f>
        <v>7</v>
      </c>
    </row>
    <row r="1233" spans="2:10" x14ac:dyDescent="0.25">
      <c r="B1233" s="53">
        <v>0.69995926448337165</v>
      </c>
      <c r="C1233" s="46">
        <f>$F$1205</f>
        <v>3</v>
      </c>
      <c r="D1233" s="46">
        <v>-0.79071175032351759</v>
      </c>
      <c r="E1233" s="32">
        <f>$F$1197</f>
        <v>1</v>
      </c>
      <c r="G1233" s="53"/>
      <c r="H1233" s="46"/>
      <c r="I1233" s="46">
        <v>-0.94381858988365941</v>
      </c>
      <c r="J1233" s="32">
        <f>$K$1090</f>
        <v>7</v>
      </c>
    </row>
    <row r="1234" spans="2:10" x14ac:dyDescent="0.25">
      <c r="B1234" s="53">
        <v>0.8914637627884705</v>
      </c>
      <c r="C1234" s="46">
        <f>$F$1205</f>
        <v>3</v>
      </c>
      <c r="D1234" s="46">
        <v>-0.78726466935402584</v>
      </c>
      <c r="E1234" s="32">
        <f>$F$1197</f>
        <v>1</v>
      </c>
      <c r="G1234" s="53"/>
      <c r="H1234" s="46"/>
      <c r="I1234" s="46">
        <v>-0.94381858988365941</v>
      </c>
      <c r="J1234" s="32">
        <v>0</v>
      </c>
    </row>
    <row r="1235" spans="2:10" x14ac:dyDescent="0.25">
      <c r="B1235" s="53">
        <v>0.8914637627884705</v>
      </c>
      <c r="C1235" s="46">
        <v>0</v>
      </c>
      <c r="D1235" s="46">
        <v>-0.78726466935402584</v>
      </c>
      <c r="E1235" s="32">
        <v>0</v>
      </c>
      <c r="G1235" s="53"/>
      <c r="H1235" s="46"/>
      <c r="I1235" s="46">
        <v>-0.94148907294579309</v>
      </c>
      <c r="J1235" s="32">
        <v>0</v>
      </c>
    </row>
    <row r="1236" spans="2:10" x14ac:dyDescent="0.25">
      <c r="B1236" s="53"/>
      <c r="C1236" s="46"/>
      <c r="D1236" s="46">
        <v>-0.78381758838453408</v>
      </c>
      <c r="E1236" s="32">
        <v>0</v>
      </c>
      <c r="G1236" s="53"/>
      <c r="H1236" s="46"/>
      <c r="I1236" s="46">
        <v>-0.94148907294579309</v>
      </c>
      <c r="J1236" s="32">
        <f>$K$1090</f>
        <v>7</v>
      </c>
    </row>
    <row r="1237" spans="2:10" x14ac:dyDescent="0.25">
      <c r="B1237" s="53"/>
      <c r="C1237" s="46"/>
      <c r="D1237" s="46">
        <v>-0.78381758838453408</v>
      </c>
      <c r="E1237" s="32">
        <f>$F$1197</f>
        <v>1</v>
      </c>
      <c r="G1237" s="53"/>
      <c r="H1237" s="46"/>
      <c r="I1237" s="46">
        <v>-0.93915955600792678</v>
      </c>
      <c r="J1237" s="32">
        <f>$K$1090</f>
        <v>7</v>
      </c>
    </row>
    <row r="1238" spans="2:10" x14ac:dyDescent="0.25">
      <c r="B1238" s="53"/>
      <c r="C1238" s="46"/>
      <c r="D1238" s="46">
        <v>-0.78037050741504232</v>
      </c>
      <c r="E1238" s="32">
        <f>$F$1197</f>
        <v>1</v>
      </c>
      <c r="G1238" s="53"/>
      <c r="H1238" s="46"/>
      <c r="I1238" s="46">
        <v>-0.93915955600792678</v>
      </c>
      <c r="J1238" s="32">
        <v>0</v>
      </c>
    </row>
    <row r="1239" spans="2:10" x14ac:dyDescent="0.25">
      <c r="B1239" s="53"/>
      <c r="C1239" s="46"/>
      <c r="D1239" s="46">
        <v>-0.78037050741504232</v>
      </c>
      <c r="E1239" s="32">
        <v>0</v>
      </c>
      <c r="G1239" s="53"/>
      <c r="H1239" s="46"/>
      <c r="I1239" s="46">
        <v>-0.93683003907006046</v>
      </c>
      <c r="J1239" s="32">
        <v>0</v>
      </c>
    </row>
    <row r="1240" spans="2:10" x14ac:dyDescent="0.25">
      <c r="B1240" s="53"/>
      <c r="C1240" s="46"/>
      <c r="D1240" s="46">
        <v>-0.77692342644555057</v>
      </c>
      <c r="E1240" s="32">
        <v>0</v>
      </c>
      <c r="G1240" s="53"/>
      <c r="H1240" s="46"/>
      <c r="I1240" s="46">
        <v>-0.93683003907006046</v>
      </c>
      <c r="J1240" s="32">
        <f>$K$1090</f>
        <v>7</v>
      </c>
    </row>
    <row r="1241" spans="2:10" x14ac:dyDescent="0.25">
      <c r="B1241" s="53"/>
      <c r="C1241" s="46"/>
      <c r="D1241" s="46">
        <v>-0.77692342644555057</v>
      </c>
      <c r="E1241" s="32">
        <f>$F$1197</f>
        <v>1</v>
      </c>
      <c r="G1241" s="53"/>
      <c r="H1241" s="46"/>
      <c r="I1241" s="46">
        <v>-0.93450052213219414</v>
      </c>
      <c r="J1241" s="32">
        <f>$K$1090</f>
        <v>7</v>
      </c>
    </row>
    <row r="1242" spans="2:10" x14ac:dyDescent="0.25">
      <c r="B1242" s="53"/>
      <c r="C1242" s="46"/>
      <c r="D1242" s="46">
        <v>-0.7734763454760587</v>
      </c>
      <c r="E1242" s="32">
        <f>$F$1197</f>
        <v>1</v>
      </c>
      <c r="G1242" s="53"/>
      <c r="H1242" s="46"/>
      <c r="I1242" s="46">
        <v>-0.93450052213219414</v>
      </c>
      <c r="J1242" s="32">
        <v>0</v>
      </c>
    </row>
    <row r="1243" spans="2:10" x14ac:dyDescent="0.25">
      <c r="B1243" s="53"/>
      <c r="C1243" s="46"/>
      <c r="D1243" s="46">
        <v>-0.7734763454760587</v>
      </c>
      <c r="E1243" s="32">
        <v>0</v>
      </c>
      <c r="G1243" s="53"/>
      <c r="H1243" s="46"/>
      <c r="I1243" s="46">
        <v>-0.93217100519432783</v>
      </c>
      <c r="J1243" s="32">
        <v>0</v>
      </c>
    </row>
    <row r="1244" spans="2:10" x14ac:dyDescent="0.25">
      <c r="B1244" s="53"/>
      <c r="C1244" s="46"/>
      <c r="D1244" s="46">
        <v>-0.77002926450656695</v>
      </c>
      <c r="E1244" s="32">
        <v>0</v>
      </c>
      <c r="G1244" s="53"/>
      <c r="H1244" s="46"/>
      <c r="I1244" s="46">
        <v>-0.93217100519432783</v>
      </c>
      <c r="J1244" s="32">
        <f>$K$1090</f>
        <v>7</v>
      </c>
    </row>
    <row r="1245" spans="2:10" x14ac:dyDescent="0.25">
      <c r="B1245" s="53"/>
      <c r="C1245" s="46"/>
      <c r="D1245" s="46">
        <v>-0.77002926450656695</v>
      </c>
      <c r="E1245" s="32">
        <f>$F$1197</f>
        <v>1</v>
      </c>
      <c r="G1245" s="53"/>
      <c r="H1245" s="46"/>
      <c r="I1245" s="46">
        <v>-0.92984148825646151</v>
      </c>
      <c r="J1245" s="32">
        <f>$K$1090</f>
        <v>7</v>
      </c>
    </row>
    <row r="1246" spans="2:10" x14ac:dyDescent="0.25">
      <c r="B1246" s="53"/>
      <c r="C1246" s="46"/>
      <c r="D1246" s="46">
        <v>-0.76658218353707519</v>
      </c>
      <c r="E1246" s="32">
        <f>$F$1197</f>
        <v>1</v>
      </c>
      <c r="G1246" s="53"/>
      <c r="H1246" s="46"/>
      <c r="I1246" s="46">
        <v>-0.92984148825646151</v>
      </c>
      <c r="J1246" s="32">
        <v>0</v>
      </c>
    </row>
    <row r="1247" spans="2:10" x14ac:dyDescent="0.25">
      <c r="B1247" s="53"/>
      <c r="C1247" s="46"/>
      <c r="D1247" s="46">
        <v>-0.76658218353707519</v>
      </c>
      <c r="E1247" s="32">
        <v>0</v>
      </c>
      <c r="G1247" s="53"/>
      <c r="H1247" s="46"/>
      <c r="I1247" s="46">
        <v>-0.9275119713185952</v>
      </c>
      <c r="J1247" s="32">
        <v>0</v>
      </c>
    </row>
    <row r="1248" spans="2:10" x14ac:dyDescent="0.25">
      <c r="B1248" s="53"/>
      <c r="C1248" s="46"/>
      <c r="D1248" s="46">
        <v>-0.76313510256758343</v>
      </c>
      <c r="E1248" s="32">
        <v>0</v>
      </c>
      <c r="G1248" s="53"/>
      <c r="H1248" s="46"/>
      <c r="I1248" s="46">
        <v>-0.9275119713185952</v>
      </c>
      <c r="J1248" s="32">
        <f>$K$1090</f>
        <v>7</v>
      </c>
    </row>
    <row r="1249" spans="2:10" x14ac:dyDescent="0.25">
      <c r="B1249" s="53"/>
      <c r="C1249" s="46"/>
      <c r="D1249" s="46">
        <v>-0.76313510256758343</v>
      </c>
      <c r="E1249" s="32">
        <f>$F$1197</f>
        <v>1</v>
      </c>
      <c r="G1249" s="53"/>
      <c r="H1249" s="46"/>
      <c r="I1249" s="46">
        <v>-0.92518245438072888</v>
      </c>
      <c r="J1249" s="32">
        <f>$K$1090</f>
        <v>7</v>
      </c>
    </row>
    <row r="1250" spans="2:10" x14ac:dyDescent="0.25">
      <c r="B1250" s="53"/>
      <c r="C1250" s="46"/>
      <c r="D1250" s="46">
        <v>-0.75968802159809168</v>
      </c>
      <c r="E1250" s="32">
        <f>$F$1197</f>
        <v>1</v>
      </c>
      <c r="G1250" s="53"/>
      <c r="H1250" s="46"/>
      <c r="I1250" s="46">
        <v>-0.92518245438072888</v>
      </c>
      <c r="J1250" s="32">
        <v>0</v>
      </c>
    </row>
    <row r="1251" spans="2:10" x14ac:dyDescent="0.25">
      <c r="B1251" s="53"/>
      <c r="C1251" s="46"/>
      <c r="D1251" s="46">
        <v>-0.75968802159809168</v>
      </c>
      <c r="E1251" s="32">
        <v>0</v>
      </c>
      <c r="G1251" s="53"/>
      <c r="H1251" s="46"/>
      <c r="I1251" s="46">
        <v>-0.92285293744286256</v>
      </c>
      <c r="J1251" s="32">
        <v>0</v>
      </c>
    </row>
    <row r="1252" spans="2:10" x14ac:dyDescent="0.25">
      <c r="B1252" s="53"/>
      <c r="C1252" s="46"/>
      <c r="D1252" s="46">
        <v>-0.75624094062859981</v>
      </c>
      <c r="E1252" s="32">
        <v>0</v>
      </c>
      <c r="G1252" s="53"/>
      <c r="H1252" s="46"/>
      <c r="I1252" s="46">
        <v>-0.92285293744286256</v>
      </c>
      <c r="J1252" s="32">
        <f>$K$1090</f>
        <v>7</v>
      </c>
    </row>
    <row r="1253" spans="2:10" x14ac:dyDescent="0.25">
      <c r="B1253" s="53"/>
      <c r="C1253" s="46"/>
      <c r="D1253" s="46">
        <v>-0.75624094062859981</v>
      </c>
      <c r="E1253" s="32">
        <f>$F$1197</f>
        <v>1</v>
      </c>
      <c r="G1253" s="53"/>
      <c r="H1253" s="46"/>
      <c r="I1253" s="46">
        <v>-0.92052342050499625</v>
      </c>
      <c r="J1253" s="32">
        <f>$K$1090</f>
        <v>7</v>
      </c>
    </row>
    <row r="1254" spans="2:10" x14ac:dyDescent="0.25">
      <c r="B1254" s="53"/>
      <c r="C1254" s="46"/>
      <c r="D1254" s="46">
        <v>-0.75279385965910806</v>
      </c>
      <c r="E1254" s="32">
        <f>$F$1197</f>
        <v>1</v>
      </c>
      <c r="G1254" s="53"/>
      <c r="H1254" s="46"/>
      <c r="I1254" s="46">
        <v>-0.92052342050499625</v>
      </c>
      <c r="J1254" s="32">
        <v>0</v>
      </c>
    </row>
    <row r="1255" spans="2:10" x14ac:dyDescent="0.25">
      <c r="B1255" s="53"/>
      <c r="C1255" s="46"/>
      <c r="D1255" s="46">
        <v>-0.75279385965910806</v>
      </c>
      <c r="E1255" s="32">
        <v>0</v>
      </c>
      <c r="G1255" s="53"/>
      <c r="H1255" s="46"/>
      <c r="I1255" s="46">
        <v>-0.91819390356712993</v>
      </c>
      <c r="J1255" s="32">
        <v>0</v>
      </c>
    </row>
    <row r="1256" spans="2:10" x14ac:dyDescent="0.25">
      <c r="B1256" s="53"/>
      <c r="C1256" s="46"/>
      <c r="D1256" s="46">
        <v>-0.7493467786896163</v>
      </c>
      <c r="E1256" s="32">
        <v>0</v>
      </c>
      <c r="G1256" s="53"/>
      <c r="H1256" s="46"/>
      <c r="I1256" s="46">
        <v>-0.91819390356712993</v>
      </c>
      <c r="J1256" s="32">
        <f>$K$1090</f>
        <v>7</v>
      </c>
    </row>
    <row r="1257" spans="2:10" x14ac:dyDescent="0.25">
      <c r="B1257" s="53"/>
      <c r="C1257" s="46"/>
      <c r="D1257" s="46">
        <v>-0.7493467786896163</v>
      </c>
      <c r="E1257" s="32">
        <f>$F$1197</f>
        <v>1</v>
      </c>
      <c r="G1257" s="53"/>
      <c r="H1257" s="46"/>
      <c r="I1257" s="46">
        <v>-0.91586438662926362</v>
      </c>
      <c r="J1257" s="32">
        <f>$K$1090</f>
        <v>7</v>
      </c>
    </row>
    <row r="1258" spans="2:10" x14ac:dyDescent="0.25">
      <c r="B1258" s="53"/>
      <c r="C1258" s="46"/>
      <c r="D1258" s="46">
        <v>-0.74589969772012454</v>
      </c>
      <c r="E1258" s="32">
        <f>$F$1197</f>
        <v>1</v>
      </c>
      <c r="G1258" s="53"/>
      <c r="H1258" s="46"/>
      <c r="I1258" s="46">
        <v>-0.91586438662926362</v>
      </c>
      <c r="J1258" s="32">
        <v>0</v>
      </c>
    </row>
    <row r="1259" spans="2:10" x14ac:dyDescent="0.25">
      <c r="B1259" s="53"/>
      <c r="C1259" s="46"/>
      <c r="D1259" s="46">
        <v>-0.74589969772012454</v>
      </c>
      <c r="E1259" s="32">
        <v>0</v>
      </c>
      <c r="G1259" s="53"/>
      <c r="H1259" s="46"/>
      <c r="I1259" s="46">
        <v>-0.9135348696913973</v>
      </c>
      <c r="J1259" s="32">
        <v>0</v>
      </c>
    </row>
    <row r="1260" spans="2:10" x14ac:dyDescent="0.25">
      <c r="B1260" s="53"/>
      <c r="C1260" s="46"/>
      <c r="D1260" s="46">
        <v>-0.74245261675063268</v>
      </c>
      <c r="E1260" s="32">
        <v>0</v>
      </c>
      <c r="G1260" s="53"/>
      <c r="H1260" s="46"/>
      <c r="I1260" s="46">
        <v>-0.9135348696913973</v>
      </c>
      <c r="J1260" s="32">
        <f>$K$1090</f>
        <v>7</v>
      </c>
    </row>
    <row r="1261" spans="2:10" x14ac:dyDescent="0.25">
      <c r="B1261" s="53"/>
      <c r="C1261" s="46"/>
      <c r="D1261" s="46">
        <v>-0.74245261675063268</v>
      </c>
      <c r="E1261" s="32">
        <f>$F$1197</f>
        <v>1</v>
      </c>
      <c r="G1261" s="53"/>
      <c r="H1261" s="46"/>
      <c r="I1261" s="46">
        <v>-0.91120535275353098</v>
      </c>
      <c r="J1261" s="32">
        <f>$K$1090</f>
        <v>7</v>
      </c>
    </row>
    <row r="1262" spans="2:10" x14ac:dyDescent="0.25">
      <c r="B1262" s="53"/>
      <c r="C1262" s="46"/>
      <c r="D1262" s="46">
        <v>-0.73900553578114092</v>
      </c>
      <c r="E1262" s="32">
        <f>$F$1197</f>
        <v>1</v>
      </c>
      <c r="G1262" s="53"/>
      <c r="H1262" s="46"/>
      <c r="I1262" s="46">
        <v>-0.91120535275353098</v>
      </c>
      <c r="J1262" s="32">
        <v>0</v>
      </c>
    </row>
    <row r="1263" spans="2:10" x14ac:dyDescent="0.25">
      <c r="B1263" s="53"/>
      <c r="C1263" s="46"/>
      <c r="D1263" s="46">
        <v>-0.73900553578114092</v>
      </c>
      <c r="E1263" s="32">
        <v>0</v>
      </c>
      <c r="G1263" s="53"/>
      <c r="H1263" s="46"/>
      <c r="I1263" s="46">
        <v>-0.90887583581566467</v>
      </c>
      <c r="J1263" s="32">
        <v>0</v>
      </c>
    </row>
    <row r="1264" spans="2:10" x14ac:dyDescent="0.25">
      <c r="B1264" s="53"/>
      <c r="C1264" s="46"/>
      <c r="D1264" s="46">
        <v>-0.73555845481164916</v>
      </c>
      <c r="E1264" s="32">
        <v>0</v>
      </c>
      <c r="G1264" s="53"/>
      <c r="H1264" s="46"/>
      <c r="I1264" s="46">
        <v>-0.90887583581566467</v>
      </c>
      <c r="J1264" s="32">
        <f>$K$1090</f>
        <v>7</v>
      </c>
    </row>
    <row r="1265" spans="2:10" x14ac:dyDescent="0.25">
      <c r="B1265" s="53"/>
      <c r="C1265" s="46"/>
      <c r="D1265" s="46">
        <v>-0.73555845481164916</v>
      </c>
      <c r="E1265" s="32">
        <f>$F$1197</f>
        <v>1</v>
      </c>
      <c r="G1265" s="53"/>
      <c r="H1265" s="46"/>
      <c r="I1265" s="46">
        <v>-0.90654631887779835</v>
      </c>
      <c r="J1265" s="32">
        <f>$K$1090</f>
        <v>7</v>
      </c>
    </row>
    <row r="1266" spans="2:10" x14ac:dyDescent="0.25">
      <c r="B1266" s="53"/>
      <c r="C1266" s="46"/>
      <c r="D1266" s="46">
        <v>-0.73211137384215741</v>
      </c>
      <c r="E1266" s="32">
        <f>$F$1197</f>
        <v>1</v>
      </c>
      <c r="G1266" s="53"/>
      <c r="H1266" s="46"/>
      <c r="I1266" s="46">
        <v>-0.90654631887779835</v>
      </c>
      <c r="J1266" s="32">
        <v>0</v>
      </c>
    </row>
    <row r="1267" spans="2:10" x14ac:dyDescent="0.25">
      <c r="B1267" s="53"/>
      <c r="C1267" s="46"/>
      <c r="D1267" s="46">
        <v>-0.73211137384215741</v>
      </c>
      <c r="E1267" s="32">
        <v>0</v>
      </c>
      <c r="G1267" s="53"/>
      <c r="H1267" s="46"/>
      <c r="I1267" s="46">
        <v>-0.90421680193993204</v>
      </c>
      <c r="J1267" s="32">
        <v>0</v>
      </c>
    </row>
    <row r="1268" spans="2:10" x14ac:dyDescent="0.25">
      <c r="B1268" s="53"/>
      <c r="C1268" s="46"/>
      <c r="D1268" s="46">
        <v>-0.72866429287266565</v>
      </c>
      <c r="E1268" s="32">
        <v>0</v>
      </c>
      <c r="G1268" s="53"/>
      <c r="H1268" s="46"/>
      <c r="I1268" s="46">
        <v>-0.90421680193993204</v>
      </c>
      <c r="J1268" s="32">
        <f>$K$1090</f>
        <v>7</v>
      </c>
    </row>
    <row r="1269" spans="2:10" x14ac:dyDescent="0.25">
      <c r="B1269" s="53"/>
      <c r="C1269" s="46"/>
      <c r="D1269" s="46">
        <v>-0.72866429287266565</v>
      </c>
      <c r="E1269" s="32">
        <f>$F$1197</f>
        <v>1</v>
      </c>
      <c r="G1269" s="53"/>
      <c r="H1269" s="46"/>
      <c r="I1269" s="46">
        <v>-0.90188728500206572</v>
      </c>
      <c r="J1269" s="32">
        <f>$K$1090</f>
        <v>7</v>
      </c>
    </row>
    <row r="1270" spans="2:10" x14ac:dyDescent="0.25">
      <c r="B1270" s="53"/>
      <c r="C1270" s="46"/>
      <c r="D1270" s="46">
        <v>-0.72521721190317379</v>
      </c>
      <c r="E1270" s="32">
        <f>$F$1197</f>
        <v>1</v>
      </c>
      <c r="G1270" s="53"/>
      <c r="H1270" s="46"/>
      <c r="I1270" s="46">
        <v>-0.90188728500206572</v>
      </c>
      <c r="J1270" s="32">
        <v>0</v>
      </c>
    </row>
    <row r="1271" spans="2:10" x14ac:dyDescent="0.25">
      <c r="B1271" s="53"/>
      <c r="C1271" s="46"/>
      <c r="D1271" s="46">
        <v>-0.72521721190317379</v>
      </c>
      <c r="E1271" s="32">
        <v>0</v>
      </c>
      <c r="G1271" s="53"/>
      <c r="H1271" s="46"/>
      <c r="I1271" s="46">
        <v>-0.8995577680641994</v>
      </c>
      <c r="J1271" s="32">
        <v>0</v>
      </c>
    </row>
    <row r="1272" spans="2:10" x14ac:dyDescent="0.25">
      <c r="B1272" s="53"/>
      <c r="C1272" s="46"/>
      <c r="D1272" s="46">
        <v>-0.72177013093368203</v>
      </c>
      <c r="E1272" s="32">
        <v>0</v>
      </c>
      <c r="G1272" s="53"/>
      <c r="H1272" s="46"/>
      <c r="I1272" s="46">
        <v>-0.8995577680641994</v>
      </c>
      <c r="J1272" s="32">
        <f>$K$1090</f>
        <v>7</v>
      </c>
    </row>
    <row r="1273" spans="2:10" x14ac:dyDescent="0.25">
      <c r="B1273" s="53"/>
      <c r="C1273" s="46"/>
      <c r="D1273" s="46">
        <v>-0.72177013093368203</v>
      </c>
      <c r="E1273" s="32">
        <f>$F$1197</f>
        <v>1</v>
      </c>
      <c r="G1273" s="53"/>
      <c r="H1273" s="46"/>
      <c r="I1273" s="46">
        <v>-0.89722825112633309</v>
      </c>
      <c r="J1273" s="32">
        <f>$K$1090</f>
        <v>7</v>
      </c>
    </row>
    <row r="1274" spans="2:10" x14ac:dyDescent="0.25">
      <c r="B1274" s="53"/>
      <c r="C1274" s="46"/>
      <c r="D1274" s="46">
        <v>-0.71832304996419027</v>
      </c>
      <c r="E1274" s="32">
        <f>$F$1197</f>
        <v>1</v>
      </c>
      <c r="G1274" s="53"/>
      <c r="H1274" s="46"/>
      <c r="I1274" s="46">
        <v>-0.89722825112633309</v>
      </c>
      <c r="J1274" s="32">
        <v>0</v>
      </c>
    </row>
    <row r="1275" spans="2:10" x14ac:dyDescent="0.25">
      <c r="B1275" s="53"/>
      <c r="C1275" s="46"/>
      <c r="D1275" s="46">
        <v>-0.71832304996419027</v>
      </c>
      <c r="E1275" s="32">
        <v>0</v>
      </c>
      <c r="G1275" s="53"/>
      <c r="H1275" s="46"/>
      <c r="I1275" s="46">
        <v>-0.89489873418846677</v>
      </c>
      <c r="J1275" s="32">
        <v>0</v>
      </c>
    </row>
    <row r="1276" spans="2:10" x14ac:dyDescent="0.25">
      <c r="B1276" s="53"/>
      <c r="C1276" s="46"/>
      <c r="D1276" s="46">
        <v>-0.71487596899469852</v>
      </c>
      <c r="E1276" s="32">
        <v>0</v>
      </c>
      <c r="G1276" s="53"/>
      <c r="H1276" s="46"/>
      <c r="I1276" s="46">
        <v>-0.89489873418846677</v>
      </c>
      <c r="J1276" s="32">
        <f>$K$1090</f>
        <v>7</v>
      </c>
    </row>
    <row r="1277" spans="2:10" x14ac:dyDescent="0.25">
      <c r="B1277" s="53"/>
      <c r="C1277" s="46"/>
      <c r="D1277" s="46">
        <v>-0.71487596899469852</v>
      </c>
      <c r="E1277" s="32">
        <f>$F$1197</f>
        <v>1</v>
      </c>
      <c r="G1277" s="53"/>
      <c r="H1277" s="46"/>
      <c r="I1277" s="46">
        <v>-0.89256921725060046</v>
      </c>
      <c r="J1277" s="32">
        <f>$K$1090</f>
        <v>7</v>
      </c>
    </row>
    <row r="1278" spans="2:10" x14ac:dyDescent="0.25">
      <c r="B1278" s="53"/>
      <c r="C1278" s="46"/>
      <c r="D1278" s="46">
        <v>-0.71142888802520676</v>
      </c>
      <c r="E1278" s="32">
        <f>$F$1197</f>
        <v>1</v>
      </c>
      <c r="G1278" s="53"/>
      <c r="H1278" s="46"/>
      <c r="I1278" s="46">
        <v>-0.89256921725060046</v>
      </c>
      <c r="J1278" s="32">
        <v>0</v>
      </c>
    </row>
    <row r="1279" spans="2:10" x14ac:dyDescent="0.25">
      <c r="B1279" s="53"/>
      <c r="C1279" s="46"/>
      <c r="D1279" s="46">
        <v>-0.71142888802520676</v>
      </c>
      <c r="E1279" s="32">
        <v>0</v>
      </c>
      <c r="G1279" s="53"/>
      <c r="H1279" s="46"/>
      <c r="I1279" s="46">
        <v>-0.89023970031273414</v>
      </c>
      <c r="J1279" s="32">
        <v>0</v>
      </c>
    </row>
    <row r="1280" spans="2:10" x14ac:dyDescent="0.25">
      <c r="B1280" s="53"/>
      <c r="C1280" s="46"/>
      <c r="D1280" s="46">
        <v>-0.7079818070557149</v>
      </c>
      <c r="E1280" s="32">
        <v>0</v>
      </c>
      <c r="G1280" s="53"/>
      <c r="H1280" s="46"/>
      <c r="I1280" s="46">
        <v>-0.89023970031273414</v>
      </c>
      <c r="J1280" s="32">
        <f>$K$1090</f>
        <v>7</v>
      </c>
    </row>
    <row r="1281" spans="2:10" x14ac:dyDescent="0.25">
      <c r="B1281" s="53"/>
      <c r="C1281" s="46"/>
      <c r="D1281" s="46">
        <v>-0.7079818070557149</v>
      </c>
      <c r="E1281" s="32">
        <f>$F$1197</f>
        <v>1</v>
      </c>
      <c r="G1281" s="53"/>
      <c r="H1281" s="46"/>
      <c r="I1281" s="46">
        <v>-0.88791018337486782</v>
      </c>
      <c r="J1281" s="32">
        <f>$K$1090</f>
        <v>7</v>
      </c>
    </row>
    <row r="1282" spans="2:10" x14ac:dyDescent="0.25">
      <c r="B1282" s="53"/>
      <c r="C1282" s="46"/>
      <c r="D1282" s="46">
        <v>-0.70453472608622314</v>
      </c>
      <c r="E1282" s="32">
        <f>$F$1197</f>
        <v>1</v>
      </c>
      <c r="G1282" s="53"/>
      <c r="H1282" s="46"/>
      <c r="I1282" s="46">
        <v>-0.88791018337486782</v>
      </c>
      <c r="J1282" s="32">
        <v>0</v>
      </c>
    </row>
    <row r="1283" spans="2:10" x14ac:dyDescent="0.25">
      <c r="B1283" s="53"/>
      <c r="C1283" s="46"/>
      <c r="D1283" s="46">
        <v>-0.70453472608622314</v>
      </c>
      <c r="E1283" s="32">
        <v>0</v>
      </c>
      <c r="G1283" s="53"/>
      <c r="H1283" s="46"/>
      <c r="I1283" s="46">
        <v>-0.88558066643700151</v>
      </c>
      <c r="J1283" s="32">
        <v>0</v>
      </c>
    </row>
    <row r="1284" spans="2:10" x14ac:dyDescent="0.25">
      <c r="B1284" s="53"/>
      <c r="C1284" s="46"/>
      <c r="D1284" s="46">
        <v>-0.70108764511673138</v>
      </c>
      <c r="E1284" s="32">
        <v>0</v>
      </c>
      <c r="G1284" s="53"/>
      <c r="H1284" s="46"/>
      <c r="I1284" s="46">
        <v>-0.88558066643700151</v>
      </c>
      <c r="J1284" s="32">
        <f>$K$1090</f>
        <v>7</v>
      </c>
    </row>
    <row r="1285" spans="2:10" x14ac:dyDescent="0.25">
      <c r="B1285" s="53"/>
      <c r="C1285" s="46"/>
      <c r="D1285" s="46">
        <v>-0.70108764511673138</v>
      </c>
      <c r="E1285" s="32">
        <f>$F$1197</f>
        <v>1</v>
      </c>
      <c r="G1285" s="53"/>
      <c r="H1285" s="46"/>
      <c r="I1285" s="46">
        <v>-0.88325114949913519</v>
      </c>
      <c r="J1285" s="32">
        <f>$K$1090</f>
        <v>7</v>
      </c>
    </row>
    <row r="1286" spans="2:10" x14ac:dyDescent="0.25">
      <c r="B1286" s="53"/>
      <c r="C1286" s="46"/>
      <c r="D1286" s="46">
        <v>-0.69764056414723963</v>
      </c>
      <c r="E1286" s="32">
        <f>$F$1197</f>
        <v>1</v>
      </c>
      <c r="G1286" s="53"/>
      <c r="H1286" s="46"/>
      <c r="I1286" s="46">
        <v>-0.88325114949913519</v>
      </c>
      <c r="J1286" s="32">
        <v>0</v>
      </c>
    </row>
    <row r="1287" spans="2:10" x14ac:dyDescent="0.25">
      <c r="B1287" s="53"/>
      <c r="C1287" s="46"/>
      <c r="D1287" s="46">
        <v>-0.69764056414723963</v>
      </c>
      <c r="E1287" s="32">
        <v>0</v>
      </c>
      <c r="G1287" s="53"/>
      <c r="H1287" s="46"/>
      <c r="I1287" s="46">
        <v>-0.88092163256126887</v>
      </c>
      <c r="J1287" s="32">
        <v>0</v>
      </c>
    </row>
    <row r="1288" spans="2:10" x14ac:dyDescent="0.25">
      <c r="B1288" s="53"/>
      <c r="C1288" s="46"/>
      <c r="D1288" s="46">
        <v>-0.69419348317774787</v>
      </c>
      <c r="E1288" s="32">
        <v>0</v>
      </c>
      <c r="G1288" s="53"/>
      <c r="H1288" s="46"/>
      <c r="I1288" s="46">
        <v>-0.88092163256126887</v>
      </c>
      <c r="J1288" s="32">
        <f>$K$1090</f>
        <v>7</v>
      </c>
    </row>
    <row r="1289" spans="2:10" x14ac:dyDescent="0.25">
      <c r="B1289" s="53"/>
      <c r="C1289" s="46"/>
      <c r="D1289" s="46">
        <v>-0.69419348317774787</v>
      </c>
      <c r="E1289" s="32">
        <f>$F$1197</f>
        <v>1</v>
      </c>
      <c r="G1289" s="53"/>
      <c r="H1289" s="46"/>
      <c r="I1289" s="46">
        <v>-0.87859211562340256</v>
      </c>
      <c r="J1289" s="32">
        <f>$K$1090</f>
        <v>7</v>
      </c>
    </row>
    <row r="1290" spans="2:10" x14ac:dyDescent="0.25">
      <c r="B1290" s="53"/>
      <c r="C1290" s="46"/>
      <c r="D1290" s="46">
        <v>-0.69074640220825601</v>
      </c>
      <c r="E1290" s="32">
        <f>$F$1197</f>
        <v>1</v>
      </c>
      <c r="G1290" s="53"/>
      <c r="H1290" s="46"/>
      <c r="I1290" s="46">
        <v>-0.87859211562340256</v>
      </c>
      <c r="J1290" s="32">
        <v>0</v>
      </c>
    </row>
    <row r="1291" spans="2:10" x14ac:dyDescent="0.25">
      <c r="B1291" s="53"/>
      <c r="C1291" s="46"/>
      <c r="D1291" s="46">
        <v>-0.69074640220825601</v>
      </c>
      <c r="E1291" s="32">
        <v>0</v>
      </c>
      <c r="G1291" s="53"/>
      <c r="H1291" s="46"/>
      <c r="I1291" s="46">
        <v>-0.87626259868553624</v>
      </c>
      <c r="J1291" s="32">
        <v>0</v>
      </c>
    </row>
    <row r="1292" spans="2:10" x14ac:dyDescent="0.25">
      <c r="B1292" s="53"/>
      <c r="C1292" s="46"/>
      <c r="D1292" s="46">
        <v>-0.68729932123876425</v>
      </c>
      <c r="E1292" s="32">
        <v>0</v>
      </c>
      <c r="G1292" s="53"/>
      <c r="H1292" s="46"/>
      <c r="I1292" s="46">
        <v>-0.87626259868553624</v>
      </c>
      <c r="J1292" s="32">
        <f>$K$1090</f>
        <v>7</v>
      </c>
    </row>
    <row r="1293" spans="2:10" x14ac:dyDescent="0.25">
      <c r="B1293" s="53"/>
      <c r="C1293" s="46"/>
      <c r="D1293" s="46">
        <v>-0.68729932123876425</v>
      </c>
      <c r="E1293" s="32">
        <f>$F$1197</f>
        <v>1</v>
      </c>
      <c r="G1293" s="53"/>
      <c r="H1293" s="46"/>
      <c r="I1293" s="46">
        <v>-0.87393308174766993</v>
      </c>
      <c r="J1293" s="32">
        <f>$K$1090</f>
        <v>7</v>
      </c>
    </row>
    <row r="1294" spans="2:10" x14ac:dyDescent="0.25">
      <c r="B1294" s="53"/>
      <c r="C1294" s="46"/>
      <c r="D1294" s="46">
        <v>-0.68385224026927249</v>
      </c>
      <c r="E1294" s="32">
        <f>$F$1197</f>
        <v>1</v>
      </c>
      <c r="G1294" s="53"/>
      <c r="H1294" s="46"/>
      <c r="I1294" s="46">
        <v>-0.87393308174766993</v>
      </c>
      <c r="J1294" s="32">
        <v>0</v>
      </c>
    </row>
    <row r="1295" spans="2:10" x14ac:dyDescent="0.25">
      <c r="B1295" s="53"/>
      <c r="C1295" s="46"/>
      <c r="D1295" s="46">
        <v>-0.68385224026927249</v>
      </c>
      <c r="E1295" s="32">
        <v>0</v>
      </c>
      <c r="G1295" s="53"/>
      <c r="H1295" s="46"/>
      <c r="I1295" s="46">
        <v>-0.87160356480980361</v>
      </c>
      <c r="J1295" s="32">
        <v>0</v>
      </c>
    </row>
    <row r="1296" spans="2:10" x14ac:dyDescent="0.25">
      <c r="B1296" s="53"/>
      <c r="C1296" s="46"/>
      <c r="D1296" s="46">
        <v>-0.68040515929978074</v>
      </c>
      <c r="E1296" s="32">
        <v>0</v>
      </c>
      <c r="G1296" s="53"/>
      <c r="H1296" s="46"/>
      <c r="I1296" s="46">
        <v>-0.87160356480980361</v>
      </c>
      <c r="J1296" s="32">
        <f>$K$1090</f>
        <v>7</v>
      </c>
    </row>
    <row r="1297" spans="2:10" x14ac:dyDescent="0.25">
      <c r="B1297" s="53"/>
      <c r="C1297" s="46"/>
      <c r="D1297" s="46">
        <v>-0.68040515929978074</v>
      </c>
      <c r="E1297" s="32">
        <f>$F$1197</f>
        <v>1</v>
      </c>
      <c r="G1297" s="53"/>
      <c r="H1297" s="46"/>
      <c r="I1297" s="46">
        <v>-0.86927404787193729</v>
      </c>
      <c r="J1297" s="32">
        <f>$K$1090</f>
        <v>7</v>
      </c>
    </row>
    <row r="1298" spans="2:10" x14ac:dyDescent="0.25">
      <c r="B1298" s="53"/>
      <c r="C1298" s="46"/>
      <c r="D1298" s="46">
        <v>-0.67695807833028898</v>
      </c>
      <c r="E1298" s="32">
        <f>$F$1197</f>
        <v>1</v>
      </c>
      <c r="G1298" s="53"/>
      <c r="H1298" s="46"/>
      <c r="I1298" s="46">
        <v>-0.86927404787193729</v>
      </c>
      <c r="J1298" s="32">
        <v>0</v>
      </c>
    </row>
    <row r="1299" spans="2:10" x14ac:dyDescent="0.25">
      <c r="B1299" s="53"/>
      <c r="C1299" s="46"/>
      <c r="D1299" s="46">
        <v>-0.67695807833028898</v>
      </c>
      <c r="E1299" s="32">
        <v>0</v>
      </c>
      <c r="G1299" s="53"/>
      <c r="H1299" s="46"/>
      <c r="I1299" s="46">
        <v>-0.86694453093407098</v>
      </c>
      <c r="J1299" s="32">
        <v>0</v>
      </c>
    </row>
    <row r="1300" spans="2:10" x14ac:dyDescent="0.25">
      <c r="B1300" s="53"/>
      <c r="C1300" s="46"/>
      <c r="D1300" s="46">
        <v>-0.67351099736079711</v>
      </c>
      <c r="E1300" s="32">
        <v>0</v>
      </c>
      <c r="G1300" s="53"/>
      <c r="H1300" s="46"/>
      <c r="I1300" s="46">
        <v>-0.86694453093407098</v>
      </c>
      <c r="J1300" s="32">
        <f>$K$1090</f>
        <v>7</v>
      </c>
    </row>
    <row r="1301" spans="2:10" x14ac:dyDescent="0.25">
      <c r="B1301" s="53"/>
      <c r="C1301" s="46"/>
      <c r="D1301" s="46">
        <v>-0.67351099736079711</v>
      </c>
      <c r="E1301" s="32">
        <f>$F$1197</f>
        <v>1</v>
      </c>
      <c r="G1301" s="53"/>
      <c r="H1301" s="46"/>
      <c r="I1301" s="46">
        <v>-0.86461501399620466</v>
      </c>
      <c r="J1301" s="32">
        <f>$K$1090</f>
        <v>7</v>
      </c>
    </row>
    <row r="1302" spans="2:10" x14ac:dyDescent="0.25">
      <c r="B1302" s="53"/>
      <c r="C1302" s="46"/>
      <c r="D1302" s="46">
        <v>-0.67006391639130536</v>
      </c>
      <c r="E1302" s="32">
        <f>$F$1197</f>
        <v>1</v>
      </c>
      <c r="G1302" s="53"/>
      <c r="H1302" s="46"/>
      <c r="I1302" s="46">
        <v>-0.86461501399620466</v>
      </c>
      <c r="J1302" s="32">
        <v>0</v>
      </c>
    </row>
    <row r="1303" spans="2:10" x14ac:dyDescent="0.25">
      <c r="B1303" s="53"/>
      <c r="C1303" s="46"/>
      <c r="D1303" s="46">
        <v>-0.67006391639130536</v>
      </c>
      <c r="E1303" s="32">
        <v>0</v>
      </c>
      <c r="G1303" s="53"/>
      <c r="H1303" s="46"/>
      <c r="I1303" s="46">
        <v>-0.86228549705833835</v>
      </c>
      <c r="J1303" s="32">
        <v>0</v>
      </c>
    </row>
    <row r="1304" spans="2:10" x14ac:dyDescent="0.25">
      <c r="B1304" s="53"/>
      <c r="C1304" s="46"/>
      <c r="D1304" s="46">
        <v>-0.6666168354218136</v>
      </c>
      <c r="E1304" s="32">
        <v>0</v>
      </c>
      <c r="G1304" s="53"/>
      <c r="H1304" s="46"/>
      <c r="I1304" s="46">
        <v>-0.86228549705833835</v>
      </c>
      <c r="J1304" s="32">
        <f>$K$1090</f>
        <v>7</v>
      </c>
    </row>
    <row r="1305" spans="2:10" x14ac:dyDescent="0.25">
      <c r="B1305" s="53"/>
      <c r="C1305" s="46"/>
      <c r="D1305" s="46">
        <v>-0.6666168354218136</v>
      </c>
      <c r="E1305" s="32">
        <f>$F$1197</f>
        <v>1</v>
      </c>
      <c r="G1305" s="53"/>
      <c r="H1305" s="46"/>
      <c r="I1305" s="46">
        <v>-0.85995598012047203</v>
      </c>
      <c r="J1305" s="32">
        <f>$K$1090</f>
        <v>7</v>
      </c>
    </row>
    <row r="1306" spans="2:10" x14ac:dyDescent="0.25">
      <c r="B1306" s="53"/>
      <c r="C1306" s="46"/>
      <c r="D1306" s="46">
        <v>-0.66316975445232185</v>
      </c>
      <c r="E1306" s="32">
        <f>$F$1197</f>
        <v>1</v>
      </c>
      <c r="G1306" s="53"/>
      <c r="H1306" s="46"/>
      <c r="I1306" s="46">
        <v>-0.85995598012047203</v>
      </c>
      <c r="J1306" s="32">
        <v>0</v>
      </c>
    </row>
    <row r="1307" spans="2:10" x14ac:dyDescent="0.25">
      <c r="B1307" s="53"/>
      <c r="C1307" s="46"/>
      <c r="D1307" s="46">
        <v>-0.66316975445232185</v>
      </c>
      <c r="E1307" s="32">
        <v>0</v>
      </c>
      <c r="G1307" s="53"/>
      <c r="H1307" s="46"/>
      <c r="I1307" s="46">
        <v>-0.85762646318260571</v>
      </c>
      <c r="J1307" s="32">
        <v>0</v>
      </c>
    </row>
    <row r="1308" spans="2:10" x14ac:dyDescent="0.25">
      <c r="B1308" s="53"/>
      <c r="C1308" s="46"/>
      <c r="D1308" s="46">
        <v>-0.65972267348283009</v>
      </c>
      <c r="E1308" s="32">
        <v>0</v>
      </c>
      <c r="G1308" s="53"/>
      <c r="H1308" s="46"/>
      <c r="I1308" s="46">
        <v>-0.85762646318260571</v>
      </c>
      <c r="J1308" s="32">
        <f>$K$1090</f>
        <v>7</v>
      </c>
    </row>
    <row r="1309" spans="2:10" x14ac:dyDescent="0.25">
      <c r="B1309" s="53"/>
      <c r="C1309" s="46"/>
      <c r="D1309" s="46">
        <v>-0.65972267348283009</v>
      </c>
      <c r="E1309" s="32">
        <f>$F$1197</f>
        <v>1</v>
      </c>
      <c r="G1309" s="53"/>
      <c r="H1309" s="46"/>
      <c r="I1309" s="46">
        <v>-0.8552969462447394</v>
      </c>
      <c r="J1309" s="32">
        <f>$K$1090</f>
        <v>7</v>
      </c>
    </row>
    <row r="1310" spans="2:10" x14ac:dyDescent="0.25">
      <c r="B1310" s="53"/>
      <c r="C1310" s="46"/>
      <c r="D1310" s="46">
        <v>-0.65627559251333822</v>
      </c>
      <c r="E1310" s="32">
        <f>$F$1197</f>
        <v>1</v>
      </c>
      <c r="G1310" s="53"/>
      <c r="H1310" s="46"/>
      <c r="I1310" s="46">
        <v>-0.8552969462447394</v>
      </c>
      <c r="J1310" s="32">
        <v>0</v>
      </c>
    </row>
    <row r="1311" spans="2:10" x14ac:dyDescent="0.25">
      <c r="B1311" s="53"/>
      <c r="C1311" s="46"/>
      <c r="D1311" s="46">
        <v>-0.65627559251333822</v>
      </c>
      <c r="E1311" s="32">
        <v>0</v>
      </c>
      <c r="G1311" s="53"/>
      <c r="H1311" s="46"/>
      <c r="I1311" s="46">
        <v>-0.85296742930687308</v>
      </c>
      <c r="J1311" s="32">
        <v>0</v>
      </c>
    </row>
    <row r="1312" spans="2:10" x14ac:dyDescent="0.25">
      <c r="B1312" s="53"/>
      <c r="C1312" s="46"/>
      <c r="D1312" s="46">
        <v>-0.65282851154384647</v>
      </c>
      <c r="E1312" s="32">
        <v>0</v>
      </c>
      <c r="G1312" s="53"/>
      <c r="H1312" s="46"/>
      <c r="I1312" s="46">
        <v>-0.85296742930687308</v>
      </c>
      <c r="J1312" s="32">
        <f>$K$1090</f>
        <v>7</v>
      </c>
    </row>
    <row r="1313" spans="2:10" x14ac:dyDescent="0.25">
      <c r="B1313" s="53"/>
      <c r="C1313" s="46"/>
      <c r="D1313" s="46">
        <v>-0.65282851154384647</v>
      </c>
      <c r="E1313" s="32">
        <f>$F$1197</f>
        <v>1</v>
      </c>
      <c r="G1313" s="53"/>
      <c r="H1313" s="46"/>
      <c r="I1313" s="46">
        <v>-0.85063791236900677</v>
      </c>
      <c r="J1313" s="32">
        <f>$K$1090</f>
        <v>7</v>
      </c>
    </row>
    <row r="1314" spans="2:10" x14ac:dyDescent="0.25">
      <c r="B1314" s="53"/>
      <c r="C1314" s="46"/>
      <c r="D1314" s="46">
        <v>-0.64938143057435471</v>
      </c>
      <c r="E1314" s="32">
        <f>$F$1197</f>
        <v>1</v>
      </c>
      <c r="G1314" s="53"/>
      <c r="H1314" s="46"/>
      <c r="I1314" s="46">
        <v>-0.85063791236900677</v>
      </c>
      <c r="J1314" s="32">
        <v>0</v>
      </c>
    </row>
    <row r="1315" spans="2:10" x14ac:dyDescent="0.25">
      <c r="B1315" s="53"/>
      <c r="C1315" s="46"/>
      <c r="D1315" s="46">
        <v>-0.64938143057435471</v>
      </c>
      <c r="E1315" s="32">
        <v>0</v>
      </c>
      <c r="G1315" s="53"/>
      <c r="H1315" s="46"/>
      <c r="I1315" s="46">
        <v>-0.84830839543114045</v>
      </c>
      <c r="J1315" s="32">
        <v>0</v>
      </c>
    </row>
    <row r="1316" spans="2:10" x14ac:dyDescent="0.25">
      <c r="B1316" s="53"/>
      <c r="C1316" s="46"/>
      <c r="D1316" s="46">
        <v>-0.64593434960486296</v>
      </c>
      <c r="E1316" s="32">
        <v>0</v>
      </c>
      <c r="G1316" s="53"/>
      <c r="H1316" s="46"/>
      <c r="I1316" s="46">
        <v>-0.84830839543114045</v>
      </c>
      <c r="J1316" s="32">
        <f>$K$1090</f>
        <v>7</v>
      </c>
    </row>
    <row r="1317" spans="2:10" x14ac:dyDescent="0.25">
      <c r="B1317" s="53"/>
      <c r="C1317" s="46"/>
      <c r="D1317" s="46">
        <v>-0.64593434960486296</v>
      </c>
      <c r="E1317" s="32">
        <f>$F$1197</f>
        <v>1</v>
      </c>
      <c r="G1317" s="53"/>
      <c r="H1317" s="46"/>
      <c r="I1317" s="46">
        <v>-0.84597887849327413</v>
      </c>
      <c r="J1317" s="32">
        <f>$K$1090</f>
        <v>7</v>
      </c>
    </row>
    <row r="1318" spans="2:10" x14ac:dyDescent="0.25">
      <c r="B1318" s="53"/>
      <c r="C1318" s="46"/>
      <c r="D1318" s="46">
        <v>-0.64248726863537109</v>
      </c>
      <c r="E1318" s="32">
        <f>$F$1197</f>
        <v>1</v>
      </c>
      <c r="G1318" s="53"/>
      <c r="H1318" s="46"/>
      <c r="I1318" s="46">
        <v>-0.84597887849327413</v>
      </c>
      <c r="J1318" s="32">
        <v>0</v>
      </c>
    </row>
    <row r="1319" spans="2:10" x14ac:dyDescent="0.25">
      <c r="B1319" s="53"/>
      <c r="C1319" s="46"/>
      <c r="D1319" s="46">
        <v>-0.64248726863537109</v>
      </c>
      <c r="E1319" s="32">
        <v>0</v>
      </c>
      <c r="G1319" s="53"/>
      <c r="H1319" s="46"/>
      <c r="I1319" s="46">
        <v>-0.84364936155540782</v>
      </c>
      <c r="J1319" s="32">
        <v>0</v>
      </c>
    </row>
    <row r="1320" spans="2:10" x14ac:dyDescent="0.25">
      <c r="B1320" s="53"/>
      <c r="C1320" s="46"/>
      <c r="D1320" s="46">
        <v>-0.64057222365232014</v>
      </c>
      <c r="E1320" s="32">
        <v>0</v>
      </c>
      <c r="G1320" s="53"/>
      <c r="H1320" s="46"/>
      <c r="I1320" s="46">
        <v>-0.84364936155540782</v>
      </c>
      <c r="J1320" s="32">
        <f>$K$1090</f>
        <v>7</v>
      </c>
    </row>
    <row r="1321" spans="2:10" x14ac:dyDescent="0.25">
      <c r="B1321" s="53"/>
      <c r="C1321" s="46"/>
      <c r="D1321" s="46">
        <v>-0.64057222365232014</v>
      </c>
      <c r="E1321" s="32">
        <f>$F$1197</f>
        <v>1</v>
      </c>
      <c r="G1321" s="53"/>
      <c r="H1321" s="46"/>
      <c r="I1321" s="46">
        <v>-0.8413198446175415</v>
      </c>
      <c r="J1321" s="32">
        <f>$K$1090</f>
        <v>7</v>
      </c>
    </row>
    <row r="1322" spans="2:10" x14ac:dyDescent="0.25">
      <c r="B1322" s="53"/>
      <c r="C1322" s="46"/>
      <c r="D1322" s="46">
        <v>-0.64057222365232014</v>
      </c>
      <c r="E1322" s="32">
        <f>$F$1197</f>
        <v>1</v>
      </c>
      <c r="G1322" s="53"/>
      <c r="H1322" s="46"/>
      <c r="I1322" s="46">
        <v>-0.8413198446175415</v>
      </c>
      <c r="J1322" s="32">
        <v>0</v>
      </c>
    </row>
    <row r="1323" spans="2:10" x14ac:dyDescent="0.25">
      <c r="B1323" s="53"/>
      <c r="C1323" s="46"/>
      <c r="D1323" s="46">
        <v>-0.64057222365232014</v>
      </c>
      <c r="E1323" s="32">
        <v>0</v>
      </c>
      <c r="G1323" s="53"/>
      <c r="H1323" s="46"/>
      <c r="I1323" s="46">
        <v>-0.83899032767967519</v>
      </c>
      <c r="J1323" s="32">
        <v>0</v>
      </c>
    </row>
    <row r="1324" spans="2:10" x14ac:dyDescent="0.25">
      <c r="B1324" s="53"/>
      <c r="C1324" s="46"/>
      <c r="D1324" s="46">
        <v>-0.64057222365232014</v>
      </c>
      <c r="E1324" s="32">
        <v>0</v>
      </c>
      <c r="G1324" s="53"/>
      <c r="H1324" s="46"/>
      <c r="I1324" s="46">
        <v>-0.83899032767967519</v>
      </c>
      <c r="J1324" s="32">
        <f>$K$1090</f>
        <v>7</v>
      </c>
    </row>
    <row r="1325" spans="2:10" x14ac:dyDescent="0.25">
      <c r="B1325" s="53"/>
      <c r="C1325" s="46"/>
      <c r="D1325" s="46">
        <v>-0.64057222365232014</v>
      </c>
      <c r="E1325" s="32">
        <f>$F$1198</f>
        <v>6</v>
      </c>
      <c r="G1325" s="53"/>
      <c r="H1325" s="46"/>
      <c r="I1325" s="46">
        <v>-0.83666081074180887</v>
      </c>
      <c r="J1325" s="32">
        <f>$K$1090</f>
        <v>7</v>
      </c>
    </row>
    <row r="1326" spans="2:10" x14ac:dyDescent="0.25">
      <c r="B1326" s="53"/>
      <c r="C1326" s="46"/>
      <c r="D1326" s="46">
        <v>-0.63712514268282838</v>
      </c>
      <c r="E1326" s="32">
        <f>$F$1198</f>
        <v>6</v>
      </c>
      <c r="G1326" s="53"/>
      <c r="H1326" s="46"/>
      <c r="I1326" s="46">
        <v>-0.83666081074180887</v>
      </c>
      <c r="J1326" s="32">
        <v>0</v>
      </c>
    </row>
    <row r="1327" spans="2:10" x14ac:dyDescent="0.25">
      <c r="B1327" s="53"/>
      <c r="C1327" s="46"/>
      <c r="D1327" s="46">
        <v>-0.63712514268282838</v>
      </c>
      <c r="E1327" s="32">
        <v>0</v>
      </c>
      <c r="G1327" s="53"/>
      <c r="H1327" s="46"/>
      <c r="I1327" s="46">
        <v>-0.83433129380394255</v>
      </c>
      <c r="J1327" s="32">
        <v>0</v>
      </c>
    </row>
    <row r="1328" spans="2:10" x14ac:dyDescent="0.25">
      <c r="B1328" s="53"/>
      <c r="C1328" s="46"/>
      <c r="D1328" s="46">
        <v>-0.63367806171333663</v>
      </c>
      <c r="E1328" s="32">
        <v>0</v>
      </c>
      <c r="G1328" s="53"/>
      <c r="H1328" s="46"/>
      <c r="I1328" s="46">
        <v>-0.83433129380394255</v>
      </c>
      <c r="J1328" s="32">
        <f>$K$1090</f>
        <v>7</v>
      </c>
    </row>
    <row r="1329" spans="2:10" x14ac:dyDescent="0.25">
      <c r="B1329" s="53"/>
      <c r="C1329" s="46"/>
      <c r="D1329" s="46">
        <v>-0.63367806171333663</v>
      </c>
      <c r="E1329" s="32">
        <f>$F$1198</f>
        <v>6</v>
      </c>
      <c r="G1329" s="53"/>
      <c r="H1329" s="46"/>
      <c r="I1329" s="46">
        <v>-0.83200177686607624</v>
      </c>
      <c r="J1329" s="32">
        <f>$K$1090</f>
        <v>7</v>
      </c>
    </row>
    <row r="1330" spans="2:10" x14ac:dyDescent="0.25">
      <c r="B1330" s="53"/>
      <c r="C1330" s="46"/>
      <c r="D1330" s="46">
        <v>-0.63023098074384487</v>
      </c>
      <c r="E1330" s="32">
        <f>$F$1198</f>
        <v>6</v>
      </c>
      <c r="G1330" s="53"/>
      <c r="H1330" s="46"/>
      <c r="I1330" s="46">
        <v>-0.83200177686607624</v>
      </c>
      <c r="J1330" s="32">
        <v>0</v>
      </c>
    </row>
    <row r="1331" spans="2:10" x14ac:dyDescent="0.25">
      <c r="B1331" s="53"/>
      <c r="C1331" s="46"/>
      <c r="D1331" s="46">
        <v>-0.63023098074384487</v>
      </c>
      <c r="E1331" s="32">
        <v>0</v>
      </c>
      <c r="G1331" s="53"/>
      <c r="H1331" s="46"/>
      <c r="I1331" s="46">
        <v>-0.82967225992820992</v>
      </c>
      <c r="J1331" s="32">
        <v>0</v>
      </c>
    </row>
    <row r="1332" spans="2:10" x14ac:dyDescent="0.25">
      <c r="B1332" s="53"/>
      <c r="C1332" s="46"/>
      <c r="D1332" s="46">
        <v>-0.626783899774353</v>
      </c>
      <c r="E1332" s="32">
        <v>0</v>
      </c>
      <c r="G1332" s="53"/>
      <c r="H1332" s="46"/>
      <c r="I1332" s="46">
        <v>-0.82967225992820992</v>
      </c>
      <c r="J1332" s="32">
        <f>$K$1090</f>
        <v>7</v>
      </c>
    </row>
    <row r="1333" spans="2:10" x14ac:dyDescent="0.25">
      <c r="B1333" s="53"/>
      <c r="C1333" s="46"/>
      <c r="D1333" s="46">
        <v>-0.626783899774353</v>
      </c>
      <c r="E1333" s="32">
        <f>$F$1198</f>
        <v>6</v>
      </c>
      <c r="G1333" s="53"/>
      <c r="H1333" s="46"/>
      <c r="I1333" s="46">
        <v>-0.8273427429903436</v>
      </c>
      <c r="J1333" s="32">
        <f>$K$1090</f>
        <v>7</v>
      </c>
    </row>
    <row r="1334" spans="2:10" x14ac:dyDescent="0.25">
      <c r="B1334" s="53"/>
      <c r="C1334" s="46"/>
      <c r="D1334" s="46">
        <v>-0.62333681880486125</v>
      </c>
      <c r="E1334" s="32">
        <f>$F$1198</f>
        <v>6</v>
      </c>
      <c r="G1334" s="53"/>
      <c r="H1334" s="46"/>
      <c r="I1334" s="46">
        <v>-0.8273427429903436</v>
      </c>
      <c r="J1334" s="32">
        <v>0</v>
      </c>
    </row>
    <row r="1335" spans="2:10" x14ac:dyDescent="0.25">
      <c r="B1335" s="53"/>
      <c r="C1335" s="46"/>
      <c r="D1335" s="46">
        <v>-0.62333681880486125</v>
      </c>
      <c r="E1335" s="32">
        <v>0</v>
      </c>
      <c r="G1335" s="53"/>
      <c r="H1335" s="46"/>
      <c r="I1335" s="46">
        <v>-0.82501322605247729</v>
      </c>
      <c r="J1335" s="32">
        <v>0</v>
      </c>
    </row>
    <row r="1336" spans="2:10" x14ac:dyDescent="0.25">
      <c r="B1336" s="53"/>
      <c r="C1336" s="46"/>
      <c r="D1336" s="46">
        <v>-0.61988973783536949</v>
      </c>
      <c r="E1336" s="32">
        <v>0</v>
      </c>
      <c r="G1336" s="53"/>
      <c r="H1336" s="46"/>
      <c r="I1336" s="46">
        <v>-0.82501322605247729</v>
      </c>
      <c r="J1336" s="32">
        <f>$K$1090</f>
        <v>7</v>
      </c>
    </row>
    <row r="1337" spans="2:10" x14ac:dyDescent="0.25">
      <c r="B1337" s="53"/>
      <c r="C1337" s="46"/>
      <c r="D1337" s="46">
        <v>-0.61988973783536949</v>
      </c>
      <c r="E1337" s="32">
        <f>$F$1198</f>
        <v>6</v>
      </c>
      <c r="G1337" s="53"/>
      <c r="H1337" s="46"/>
      <c r="I1337" s="46">
        <v>-0.82268370911461097</v>
      </c>
      <c r="J1337" s="32">
        <f>$K$1090</f>
        <v>7</v>
      </c>
    </row>
    <row r="1338" spans="2:10" x14ac:dyDescent="0.25">
      <c r="B1338" s="53"/>
      <c r="C1338" s="46"/>
      <c r="D1338" s="46">
        <v>-0.61644265686587774</v>
      </c>
      <c r="E1338" s="32">
        <f>$F$1198</f>
        <v>6</v>
      </c>
      <c r="G1338" s="53"/>
      <c r="H1338" s="46"/>
      <c r="I1338" s="46">
        <v>-0.82268370911461097</v>
      </c>
      <c r="J1338" s="32">
        <v>0</v>
      </c>
    </row>
    <row r="1339" spans="2:10" x14ac:dyDescent="0.25">
      <c r="B1339" s="53"/>
      <c r="C1339" s="46"/>
      <c r="D1339" s="46">
        <v>-0.61644265686587774</v>
      </c>
      <c r="E1339" s="32">
        <v>0</v>
      </c>
      <c r="G1339" s="53"/>
      <c r="H1339" s="46"/>
      <c r="I1339" s="46">
        <v>-0.82035419217674466</v>
      </c>
      <c r="J1339" s="32">
        <v>0</v>
      </c>
    </row>
    <row r="1340" spans="2:10" x14ac:dyDescent="0.25">
      <c r="B1340" s="53"/>
      <c r="C1340" s="46"/>
      <c r="D1340" s="46">
        <v>-0.61299557589638587</v>
      </c>
      <c r="E1340" s="32">
        <v>0</v>
      </c>
      <c r="G1340" s="53"/>
      <c r="H1340" s="46"/>
      <c r="I1340" s="46">
        <v>-0.82035419217674466</v>
      </c>
      <c r="J1340" s="32">
        <f>$K$1090</f>
        <v>7</v>
      </c>
    </row>
    <row r="1341" spans="2:10" x14ac:dyDescent="0.25">
      <c r="B1341" s="53"/>
      <c r="C1341" s="46"/>
      <c r="D1341" s="46">
        <v>-0.61299557589638587</v>
      </c>
      <c r="E1341" s="32">
        <f>$F$1198</f>
        <v>6</v>
      </c>
      <c r="G1341" s="53"/>
      <c r="H1341" s="46"/>
      <c r="I1341" s="46">
        <v>-0.81802467523887834</v>
      </c>
      <c r="J1341" s="32">
        <f>$K$1090</f>
        <v>7</v>
      </c>
    </row>
    <row r="1342" spans="2:10" x14ac:dyDescent="0.25">
      <c r="B1342" s="53"/>
      <c r="C1342" s="46"/>
      <c r="D1342" s="46">
        <v>-0.60954849492689411</v>
      </c>
      <c r="E1342" s="32">
        <f>$F$1198</f>
        <v>6</v>
      </c>
      <c r="G1342" s="53"/>
      <c r="H1342" s="46"/>
      <c r="I1342" s="46">
        <v>-0.81802467523887834</v>
      </c>
      <c r="J1342" s="32">
        <v>0</v>
      </c>
    </row>
    <row r="1343" spans="2:10" x14ac:dyDescent="0.25">
      <c r="B1343" s="53"/>
      <c r="C1343" s="46"/>
      <c r="D1343" s="46">
        <v>-0.60954849492689411</v>
      </c>
      <c r="E1343" s="32">
        <v>0</v>
      </c>
      <c r="G1343" s="53"/>
      <c r="H1343" s="46"/>
      <c r="I1343" s="46">
        <v>-0.81569515830101202</v>
      </c>
      <c r="J1343" s="32">
        <v>0</v>
      </c>
    </row>
    <row r="1344" spans="2:10" x14ac:dyDescent="0.25">
      <c r="B1344" s="53"/>
      <c r="C1344" s="46"/>
      <c r="D1344" s="46">
        <v>-0.60610141395740236</v>
      </c>
      <c r="E1344" s="32">
        <v>0</v>
      </c>
      <c r="G1344" s="53"/>
      <c r="H1344" s="46"/>
      <c r="I1344" s="46">
        <v>-0.81569515830101202</v>
      </c>
      <c r="J1344" s="32">
        <f>$K$1090</f>
        <v>7</v>
      </c>
    </row>
    <row r="1345" spans="2:10" x14ac:dyDescent="0.25">
      <c r="B1345" s="53"/>
      <c r="C1345" s="46"/>
      <c r="D1345" s="46">
        <v>-0.60610141395740236</v>
      </c>
      <c r="E1345" s="32">
        <f>$F$1198</f>
        <v>6</v>
      </c>
      <c r="G1345" s="53"/>
      <c r="H1345" s="46"/>
      <c r="I1345" s="46">
        <v>-0.81336564136314571</v>
      </c>
      <c r="J1345" s="32">
        <f>$K$1090</f>
        <v>7</v>
      </c>
    </row>
    <row r="1346" spans="2:10" x14ac:dyDescent="0.25">
      <c r="B1346" s="53"/>
      <c r="C1346" s="46"/>
      <c r="D1346" s="46">
        <v>-0.6026543329879106</v>
      </c>
      <c r="E1346" s="32">
        <f>$F$1198</f>
        <v>6</v>
      </c>
      <c r="G1346" s="53"/>
      <c r="H1346" s="46"/>
      <c r="I1346" s="46">
        <v>-0.81336564136314571</v>
      </c>
      <c r="J1346" s="32">
        <v>0</v>
      </c>
    </row>
    <row r="1347" spans="2:10" x14ac:dyDescent="0.25">
      <c r="B1347" s="53"/>
      <c r="C1347" s="46"/>
      <c r="D1347" s="46">
        <v>-0.6026543329879106</v>
      </c>
      <c r="E1347" s="32">
        <v>0</v>
      </c>
      <c r="G1347" s="53"/>
      <c r="H1347" s="46"/>
      <c r="I1347" s="46">
        <v>-0.81103612442527939</v>
      </c>
      <c r="J1347" s="32">
        <v>0</v>
      </c>
    </row>
    <row r="1348" spans="2:10" x14ac:dyDescent="0.25">
      <c r="B1348" s="53"/>
      <c r="C1348" s="46"/>
      <c r="D1348" s="46">
        <v>-0.59920725201841885</v>
      </c>
      <c r="E1348" s="32">
        <v>0</v>
      </c>
      <c r="G1348" s="53"/>
      <c r="H1348" s="46"/>
      <c r="I1348" s="46">
        <v>-0.81103612442527939</v>
      </c>
      <c r="J1348" s="32">
        <f>$K$1090</f>
        <v>7</v>
      </c>
    </row>
    <row r="1349" spans="2:10" x14ac:dyDescent="0.25">
      <c r="B1349" s="53"/>
      <c r="C1349" s="46"/>
      <c r="D1349" s="46">
        <v>-0.59920725201841885</v>
      </c>
      <c r="E1349" s="32">
        <f>$F$1198</f>
        <v>6</v>
      </c>
      <c r="G1349" s="53"/>
      <c r="H1349" s="46"/>
      <c r="I1349" s="46">
        <v>-0.80870660748741308</v>
      </c>
      <c r="J1349" s="32">
        <f>$K$1090</f>
        <v>7</v>
      </c>
    </row>
    <row r="1350" spans="2:10" x14ac:dyDescent="0.25">
      <c r="B1350" s="53"/>
      <c r="C1350" s="46"/>
      <c r="D1350" s="46">
        <v>-0.59576017104892698</v>
      </c>
      <c r="E1350" s="32">
        <f>$F$1198</f>
        <v>6</v>
      </c>
      <c r="G1350" s="53"/>
      <c r="H1350" s="46"/>
      <c r="I1350" s="46">
        <v>-0.80870660748741308</v>
      </c>
      <c r="J1350" s="32">
        <v>0</v>
      </c>
    </row>
    <row r="1351" spans="2:10" x14ac:dyDescent="0.25">
      <c r="B1351" s="53"/>
      <c r="C1351" s="46"/>
      <c r="D1351" s="46">
        <v>-0.59576017104892698</v>
      </c>
      <c r="E1351" s="32">
        <v>0</v>
      </c>
      <c r="G1351" s="53"/>
      <c r="H1351" s="46"/>
      <c r="I1351" s="46">
        <v>-0.80637709054954676</v>
      </c>
      <c r="J1351" s="32">
        <v>0</v>
      </c>
    </row>
    <row r="1352" spans="2:10" x14ac:dyDescent="0.25">
      <c r="B1352" s="53"/>
      <c r="C1352" s="46"/>
      <c r="D1352" s="46">
        <v>-0.59231309007943522</v>
      </c>
      <c r="E1352" s="32">
        <v>0</v>
      </c>
      <c r="G1352" s="53"/>
      <c r="H1352" s="46"/>
      <c r="I1352" s="46">
        <v>-0.80637709054954676</v>
      </c>
      <c r="J1352" s="32">
        <f>$K$1090</f>
        <v>7</v>
      </c>
    </row>
    <row r="1353" spans="2:10" x14ac:dyDescent="0.25">
      <c r="B1353" s="53"/>
      <c r="C1353" s="46"/>
      <c r="D1353" s="46">
        <v>-0.59231309007943522</v>
      </c>
      <c r="E1353" s="32">
        <f>$F$1198</f>
        <v>6</v>
      </c>
      <c r="G1353" s="53"/>
      <c r="H1353" s="46"/>
      <c r="I1353" s="46">
        <v>-0.80521233208061349</v>
      </c>
      <c r="J1353" s="32">
        <f>$K$1090</f>
        <v>7</v>
      </c>
    </row>
    <row r="1354" spans="2:10" x14ac:dyDescent="0.25">
      <c r="B1354" s="53"/>
      <c r="C1354" s="46"/>
      <c r="D1354" s="46">
        <v>-0.58886600910994347</v>
      </c>
      <c r="E1354" s="32">
        <f>$F$1198</f>
        <v>6</v>
      </c>
      <c r="G1354" s="53"/>
      <c r="H1354" s="46"/>
      <c r="I1354" s="46">
        <v>-0.80521233208061349</v>
      </c>
      <c r="J1354" s="32">
        <v>0</v>
      </c>
    </row>
    <row r="1355" spans="2:10" x14ac:dyDescent="0.25">
      <c r="B1355" s="53"/>
      <c r="C1355" s="46"/>
      <c r="D1355" s="46">
        <v>-0.58886600910994347</v>
      </c>
      <c r="E1355" s="32">
        <v>0</v>
      </c>
      <c r="G1355" s="53"/>
      <c r="H1355" s="46"/>
      <c r="I1355" s="46">
        <v>-0.80521233208061349</v>
      </c>
      <c r="J1355" s="32">
        <v>0</v>
      </c>
    </row>
    <row r="1356" spans="2:10" x14ac:dyDescent="0.25">
      <c r="B1356" s="53"/>
      <c r="C1356" s="46"/>
      <c r="D1356" s="46">
        <v>-0.58541892814045171</v>
      </c>
      <c r="E1356" s="32">
        <v>0</v>
      </c>
      <c r="G1356" s="53"/>
      <c r="H1356" s="46"/>
      <c r="I1356" s="46">
        <v>-0.80521233208061349</v>
      </c>
      <c r="J1356" s="32">
        <f>$K$1091</f>
        <v>12</v>
      </c>
    </row>
    <row r="1357" spans="2:10" x14ac:dyDescent="0.25">
      <c r="B1357" s="53"/>
      <c r="C1357" s="46"/>
      <c r="D1357" s="46">
        <v>-0.58541892814045171</v>
      </c>
      <c r="E1357" s="32">
        <f>$F$1198</f>
        <v>6</v>
      </c>
      <c r="G1357" s="53"/>
      <c r="H1357" s="46"/>
      <c r="I1357" s="46">
        <v>-0.80288281514274717</v>
      </c>
      <c r="J1357" s="32">
        <f>$K$1091</f>
        <v>12</v>
      </c>
    </row>
    <row r="1358" spans="2:10" x14ac:dyDescent="0.25">
      <c r="B1358" s="53"/>
      <c r="C1358" s="46"/>
      <c r="D1358" s="46">
        <v>-0.58197184717095995</v>
      </c>
      <c r="E1358" s="32">
        <f>$F$1198</f>
        <v>6</v>
      </c>
      <c r="G1358" s="53"/>
      <c r="H1358" s="46"/>
      <c r="I1358" s="46">
        <v>-0.80288281514274717</v>
      </c>
      <c r="J1358" s="32">
        <v>0</v>
      </c>
    </row>
    <row r="1359" spans="2:10" x14ac:dyDescent="0.25">
      <c r="B1359" s="53"/>
      <c r="C1359" s="46"/>
      <c r="D1359" s="46">
        <v>-0.58197184717095995</v>
      </c>
      <c r="E1359" s="32">
        <v>0</v>
      </c>
      <c r="G1359" s="53"/>
      <c r="H1359" s="46"/>
      <c r="I1359" s="46">
        <v>-0.80055329820488086</v>
      </c>
      <c r="J1359" s="32">
        <v>0</v>
      </c>
    </row>
    <row r="1360" spans="2:10" x14ac:dyDescent="0.25">
      <c r="B1360" s="53"/>
      <c r="C1360" s="46"/>
      <c r="D1360" s="46">
        <v>-0.57852476620146809</v>
      </c>
      <c r="E1360" s="32">
        <v>0</v>
      </c>
      <c r="G1360" s="53"/>
      <c r="H1360" s="46"/>
      <c r="I1360" s="46">
        <v>-0.80055329820488086</v>
      </c>
      <c r="J1360" s="32">
        <f>$K$1091</f>
        <v>12</v>
      </c>
    </row>
    <row r="1361" spans="2:10" x14ac:dyDescent="0.25">
      <c r="B1361" s="53"/>
      <c r="C1361" s="46"/>
      <c r="D1361" s="46">
        <v>-0.57852476620146809</v>
      </c>
      <c r="E1361" s="32">
        <f>$F$1198</f>
        <v>6</v>
      </c>
      <c r="G1361" s="53"/>
      <c r="H1361" s="46"/>
      <c r="I1361" s="46">
        <v>-0.79822378126701454</v>
      </c>
      <c r="J1361" s="32">
        <f>$K$1091</f>
        <v>12</v>
      </c>
    </row>
    <row r="1362" spans="2:10" x14ac:dyDescent="0.25">
      <c r="B1362" s="53"/>
      <c r="C1362" s="46"/>
      <c r="D1362" s="46">
        <v>-0.57507768523197633</v>
      </c>
      <c r="E1362" s="32">
        <f>$F$1198</f>
        <v>6</v>
      </c>
      <c r="G1362" s="53"/>
      <c r="H1362" s="46"/>
      <c r="I1362" s="46">
        <v>-0.79822378126701454</v>
      </c>
      <c r="J1362" s="32">
        <v>0</v>
      </c>
    </row>
    <row r="1363" spans="2:10" x14ac:dyDescent="0.25">
      <c r="B1363" s="53"/>
      <c r="C1363" s="46"/>
      <c r="D1363" s="46">
        <v>-0.57507768523197633</v>
      </c>
      <c r="E1363" s="32">
        <v>0</v>
      </c>
      <c r="G1363" s="53"/>
      <c r="H1363" s="46"/>
      <c r="I1363" s="46">
        <v>-0.79589426432914823</v>
      </c>
      <c r="J1363" s="32">
        <v>0</v>
      </c>
    </row>
    <row r="1364" spans="2:10" x14ac:dyDescent="0.25">
      <c r="B1364" s="53"/>
      <c r="C1364" s="46"/>
      <c r="D1364" s="46">
        <v>-0.57163060426248458</v>
      </c>
      <c r="E1364" s="32">
        <v>0</v>
      </c>
      <c r="G1364" s="53"/>
      <c r="H1364" s="46"/>
      <c r="I1364" s="46">
        <v>-0.79589426432914823</v>
      </c>
      <c r="J1364" s="32">
        <f>$K$1091</f>
        <v>12</v>
      </c>
    </row>
    <row r="1365" spans="2:10" x14ac:dyDescent="0.25">
      <c r="B1365" s="53"/>
      <c r="C1365" s="46"/>
      <c r="D1365" s="46">
        <v>-0.57163060426248458</v>
      </c>
      <c r="E1365" s="32">
        <f>$F$1198</f>
        <v>6</v>
      </c>
      <c r="G1365" s="53"/>
      <c r="H1365" s="46"/>
      <c r="I1365" s="46">
        <v>-0.79356474739128191</v>
      </c>
      <c r="J1365" s="32">
        <f>$K$1091</f>
        <v>12</v>
      </c>
    </row>
    <row r="1366" spans="2:10" x14ac:dyDescent="0.25">
      <c r="B1366" s="53"/>
      <c r="C1366" s="46"/>
      <c r="D1366" s="46">
        <v>-0.56818352329299282</v>
      </c>
      <c r="E1366" s="32">
        <f>$F$1198</f>
        <v>6</v>
      </c>
      <c r="G1366" s="53"/>
      <c r="H1366" s="46"/>
      <c r="I1366" s="46">
        <v>-0.79356474739128191</v>
      </c>
      <c r="J1366" s="32">
        <v>0</v>
      </c>
    </row>
    <row r="1367" spans="2:10" x14ac:dyDescent="0.25">
      <c r="B1367" s="53"/>
      <c r="C1367" s="46"/>
      <c r="D1367" s="46">
        <v>-0.56818352329299282</v>
      </c>
      <c r="E1367" s="32">
        <v>0</v>
      </c>
      <c r="G1367" s="53"/>
      <c r="H1367" s="46"/>
      <c r="I1367" s="46">
        <v>-0.79123523045341559</v>
      </c>
      <c r="J1367" s="32">
        <v>0</v>
      </c>
    </row>
    <row r="1368" spans="2:10" x14ac:dyDescent="0.25">
      <c r="B1368" s="53"/>
      <c r="C1368" s="46"/>
      <c r="D1368" s="46">
        <v>-0.56473644232350106</v>
      </c>
      <c r="E1368" s="32">
        <v>0</v>
      </c>
      <c r="G1368" s="53"/>
      <c r="H1368" s="46"/>
      <c r="I1368" s="46">
        <v>-0.79123523045341559</v>
      </c>
      <c r="J1368" s="32">
        <f>$K$1091</f>
        <v>12</v>
      </c>
    </row>
    <row r="1369" spans="2:10" x14ac:dyDescent="0.25">
      <c r="B1369" s="53"/>
      <c r="C1369" s="46"/>
      <c r="D1369" s="46">
        <v>-0.56473644232350106</v>
      </c>
      <c r="E1369" s="32">
        <f>$F$1198</f>
        <v>6</v>
      </c>
      <c r="G1369" s="53"/>
      <c r="H1369" s="46"/>
      <c r="I1369" s="46">
        <v>-0.78890571351554928</v>
      </c>
      <c r="J1369" s="32">
        <f>$K$1091</f>
        <v>12</v>
      </c>
    </row>
    <row r="1370" spans="2:10" x14ac:dyDescent="0.25">
      <c r="B1370" s="53"/>
      <c r="C1370" s="46"/>
      <c r="D1370" s="46">
        <v>-0.5612893613540092</v>
      </c>
      <c r="E1370" s="32">
        <f>$F$1198</f>
        <v>6</v>
      </c>
      <c r="G1370" s="53"/>
      <c r="H1370" s="46"/>
      <c r="I1370" s="46">
        <v>-0.78890571351554928</v>
      </c>
      <c r="J1370" s="32">
        <v>0</v>
      </c>
    </row>
    <row r="1371" spans="2:10" x14ac:dyDescent="0.25">
      <c r="B1371" s="53"/>
      <c r="C1371" s="46"/>
      <c r="D1371" s="46">
        <v>-0.5612893613540092</v>
      </c>
      <c r="E1371" s="32">
        <v>0</v>
      </c>
      <c r="G1371" s="53"/>
      <c r="H1371" s="46"/>
      <c r="I1371" s="46">
        <v>-0.78657619657768296</v>
      </c>
      <c r="J1371" s="32">
        <v>0</v>
      </c>
    </row>
    <row r="1372" spans="2:10" x14ac:dyDescent="0.25">
      <c r="B1372" s="53"/>
      <c r="C1372" s="46"/>
      <c r="D1372" s="46">
        <v>-0.55784228038451744</v>
      </c>
      <c r="E1372" s="32">
        <v>0</v>
      </c>
      <c r="G1372" s="53"/>
      <c r="H1372" s="46"/>
      <c r="I1372" s="46">
        <v>-0.78657619657768296</v>
      </c>
      <c r="J1372" s="32">
        <f>$K$1091</f>
        <v>12</v>
      </c>
    </row>
    <row r="1373" spans="2:10" x14ac:dyDescent="0.25">
      <c r="B1373" s="53"/>
      <c r="C1373" s="46"/>
      <c r="D1373" s="46">
        <v>-0.55784228038451744</v>
      </c>
      <c r="E1373" s="32">
        <f>$F$1198</f>
        <v>6</v>
      </c>
      <c r="G1373" s="53"/>
      <c r="H1373" s="46"/>
      <c r="I1373" s="46">
        <v>-0.78424667963981665</v>
      </c>
      <c r="J1373" s="32">
        <f>$K$1091</f>
        <v>12</v>
      </c>
    </row>
    <row r="1374" spans="2:10" x14ac:dyDescent="0.25">
      <c r="B1374" s="53"/>
      <c r="C1374" s="46"/>
      <c r="D1374" s="46">
        <v>-0.55439519941502569</v>
      </c>
      <c r="E1374" s="32">
        <f>$F$1198</f>
        <v>6</v>
      </c>
      <c r="G1374" s="53"/>
      <c r="H1374" s="46"/>
      <c r="I1374" s="46">
        <v>-0.78424667963981665</v>
      </c>
      <c r="J1374" s="32">
        <v>0</v>
      </c>
    </row>
    <row r="1375" spans="2:10" x14ac:dyDescent="0.25">
      <c r="B1375" s="53"/>
      <c r="C1375" s="46"/>
      <c r="D1375" s="46">
        <v>-0.55439519941502569</v>
      </c>
      <c r="E1375" s="32">
        <v>0</v>
      </c>
      <c r="G1375" s="53"/>
      <c r="H1375" s="46"/>
      <c r="I1375" s="46">
        <v>-0.78191716270195033</v>
      </c>
      <c r="J1375" s="32">
        <v>0</v>
      </c>
    </row>
    <row r="1376" spans="2:10" x14ac:dyDescent="0.25">
      <c r="B1376" s="53"/>
      <c r="C1376" s="46"/>
      <c r="D1376" s="46">
        <v>-0.55094811844553393</v>
      </c>
      <c r="E1376" s="32">
        <v>0</v>
      </c>
      <c r="G1376" s="53"/>
      <c r="H1376" s="46"/>
      <c r="I1376" s="46">
        <v>-0.78191716270195033</v>
      </c>
      <c r="J1376" s="32">
        <f>$K$1091</f>
        <v>12</v>
      </c>
    </row>
    <row r="1377" spans="2:10" x14ac:dyDescent="0.25">
      <c r="B1377" s="53"/>
      <c r="C1377" s="46"/>
      <c r="D1377" s="46">
        <v>-0.55094811844553393</v>
      </c>
      <c r="E1377" s="32">
        <f>$F$1198</f>
        <v>6</v>
      </c>
      <c r="G1377" s="53"/>
      <c r="H1377" s="46"/>
      <c r="I1377" s="46">
        <v>-0.77958764576408401</v>
      </c>
      <c r="J1377" s="32">
        <f>$K$1091</f>
        <v>12</v>
      </c>
    </row>
    <row r="1378" spans="2:10" x14ac:dyDescent="0.25">
      <c r="B1378" s="53"/>
      <c r="C1378" s="46"/>
      <c r="D1378" s="46">
        <v>-0.54750103747604217</v>
      </c>
      <c r="E1378" s="32">
        <f>$F$1198</f>
        <v>6</v>
      </c>
      <c r="G1378" s="53"/>
      <c r="H1378" s="46"/>
      <c r="I1378" s="46">
        <v>-0.77958764576408401</v>
      </c>
      <c r="J1378" s="32">
        <v>0</v>
      </c>
    </row>
    <row r="1379" spans="2:10" x14ac:dyDescent="0.25">
      <c r="B1379" s="53"/>
      <c r="C1379" s="46"/>
      <c r="D1379" s="46">
        <v>-0.54750103747604217</v>
      </c>
      <c r="E1379" s="32">
        <v>0</v>
      </c>
      <c r="G1379" s="53"/>
      <c r="H1379" s="46"/>
      <c r="I1379" s="46">
        <v>-0.7772581288262177</v>
      </c>
      <c r="J1379" s="32">
        <v>0</v>
      </c>
    </row>
    <row r="1380" spans="2:10" x14ac:dyDescent="0.25">
      <c r="B1380" s="53"/>
      <c r="C1380" s="46"/>
      <c r="D1380" s="46">
        <v>-0.54405395650655031</v>
      </c>
      <c r="E1380" s="32">
        <v>0</v>
      </c>
      <c r="G1380" s="53"/>
      <c r="H1380" s="46"/>
      <c r="I1380" s="46">
        <v>-0.7772581288262177</v>
      </c>
      <c r="J1380" s="32">
        <f>$K$1091</f>
        <v>12</v>
      </c>
    </row>
    <row r="1381" spans="2:10" x14ac:dyDescent="0.25">
      <c r="B1381" s="53"/>
      <c r="C1381" s="46"/>
      <c r="D1381" s="46">
        <v>-0.54405395650655031</v>
      </c>
      <c r="E1381" s="32">
        <f>$F$1198</f>
        <v>6</v>
      </c>
      <c r="G1381" s="53"/>
      <c r="H1381" s="46"/>
      <c r="I1381" s="46">
        <v>-0.77492861188835138</v>
      </c>
      <c r="J1381" s="32">
        <f>$K$1091</f>
        <v>12</v>
      </c>
    </row>
    <row r="1382" spans="2:10" x14ac:dyDescent="0.25">
      <c r="B1382" s="53"/>
      <c r="C1382" s="46"/>
      <c r="D1382" s="46">
        <v>-0.54060687553705855</v>
      </c>
      <c r="E1382" s="32">
        <f>$F$1198</f>
        <v>6</v>
      </c>
      <c r="G1382" s="53"/>
      <c r="H1382" s="46"/>
      <c r="I1382" s="46">
        <v>-0.77492861188835138</v>
      </c>
      <c r="J1382" s="32">
        <v>0</v>
      </c>
    </row>
    <row r="1383" spans="2:10" x14ac:dyDescent="0.25">
      <c r="B1383" s="53"/>
      <c r="C1383" s="46"/>
      <c r="D1383" s="46">
        <v>-0.54060687553705855</v>
      </c>
      <c r="E1383" s="32">
        <v>0</v>
      </c>
      <c r="G1383" s="53"/>
      <c r="H1383" s="46"/>
      <c r="I1383" s="46">
        <v>-0.77259909495048507</v>
      </c>
      <c r="J1383" s="32">
        <v>0</v>
      </c>
    </row>
    <row r="1384" spans="2:10" x14ac:dyDescent="0.25">
      <c r="B1384" s="53"/>
      <c r="C1384" s="46"/>
      <c r="D1384" s="46">
        <v>-0.5371597945675668</v>
      </c>
      <c r="E1384" s="32">
        <v>0</v>
      </c>
      <c r="G1384" s="53"/>
      <c r="H1384" s="46"/>
      <c r="I1384" s="46">
        <v>-0.77259909495048507</v>
      </c>
      <c r="J1384" s="32">
        <f>$K$1091</f>
        <v>12</v>
      </c>
    </row>
    <row r="1385" spans="2:10" x14ac:dyDescent="0.25">
      <c r="B1385" s="53"/>
      <c r="C1385" s="46"/>
      <c r="D1385" s="46">
        <v>-0.5371597945675668</v>
      </c>
      <c r="E1385" s="32">
        <f>$F$1198</f>
        <v>6</v>
      </c>
      <c r="G1385" s="53"/>
      <c r="H1385" s="46"/>
      <c r="I1385" s="46">
        <v>-0.77026957801261875</v>
      </c>
      <c r="J1385" s="32">
        <f>$K$1091</f>
        <v>12</v>
      </c>
    </row>
    <row r="1386" spans="2:10" x14ac:dyDescent="0.25">
      <c r="B1386" s="53"/>
      <c r="C1386" s="46"/>
      <c r="D1386" s="46">
        <v>-0.53371271359807504</v>
      </c>
      <c r="E1386" s="32">
        <f>$F$1198</f>
        <v>6</v>
      </c>
      <c r="G1386" s="53"/>
      <c r="H1386" s="46"/>
      <c r="I1386" s="46">
        <v>-0.77026957801261875</v>
      </c>
      <c r="J1386" s="32">
        <v>0</v>
      </c>
    </row>
    <row r="1387" spans="2:10" x14ac:dyDescent="0.25">
      <c r="B1387" s="53"/>
      <c r="C1387" s="46"/>
      <c r="D1387" s="46">
        <v>-0.53371271359807504</v>
      </c>
      <c r="E1387" s="32">
        <v>0</v>
      </c>
      <c r="G1387" s="53"/>
      <c r="H1387" s="46"/>
      <c r="I1387" s="46">
        <v>-0.76794006107475243</v>
      </c>
      <c r="J1387" s="32">
        <v>0</v>
      </c>
    </row>
    <row r="1388" spans="2:10" x14ac:dyDescent="0.25">
      <c r="B1388" s="53"/>
      <c r="C1388" s="46"/>
      <c r="D1388" s="46">
        <v>-0.53026563262858328</v>
      </c>
      <c r="E1388" s="32">
        <v>0</v>
      </c>
      <c r="G1388" s="53"/>
      <c r="H1388" s="46"/>
      <c r="I1388" s="46">
        <v>-0.76794006107475243</v>
      </c>
      <c r="J1388" s="32">
        <f>$K$1091</f>
        <v>12</v>
      </c>
    </row>
    <row r="1389" spans="2:10" x14ac:dyDescent="0.25">
      <c r="B1389" s="53"/>
      <c r="C1389" s="46"/>
      <c r="D1389" s="46">
        <v>-0.53026563262858328</v>
      </c>
      <c r="E1389" s="32">
        <f>$F$1198</f>
        <v>6</v>
      </c>
      <c r="G1389" s="53"/>
      <c r="H1389" s="46"/>
      <c r="I1389" s="46">
        <v>-0.76561054413688612</v>
      </c>
      <c r="J1389" s="32">
        <f>$K$1091</f>
        <v>12</v>
      </c>
    </row>
    <row r="1390" spans="2:10" x14ac:dyDescent="0.25">
      <c r="B1390" s="53"/>
      <c r="C1390" s="46"/>
      <c r="D1390" s="46">
        <v>-0.52681855165909142</v>
      </c>
      <c r="E1390" s="32">
        <f>$F$1198</f>
        <v>6</v>
      </c>
      <c r="G1390" s="53"/>
      <c r="H1390" s="46"/>
      <c r="I1390" s="46">
        <v>-0.76561054413688612</v>
      </c>
      <c r="J1390" s="32">
        <v>0</v>
      </c>
    </row>
    <row r="1391" spans="2:10" x14ac:dyDescent="0.25">
      <c r="B1391" s="53"/>
      <c r="C1391" s="46"/>
      <c r="D1391" s="46">
        <v>-0.52681855165909142</v>
      </c>
      <c r="E1391" s="32">
        <v>0</v>
      </c>
      <c r="G1391" s="53"/>
      <c r="H1391" s="46"/>
      <c r="I1391" s="46">
        <v>-0.7632810271990198</v>
      </c>
      <c r="J1391" s="32">
        <v>0</v>
      </c>
    </row>
    <row r="1392" spans="2:10" x14ac:dyDescent="0.25">
      <c r="B1392" s="53"/>
      <c r="C1392" s="46"/>
      <c r="D1392" s="46">
        <v>-0.52337147068959966</v>
      </c>
      <c r="E1392" s="32">
        <v>0</v>
      </c>
      <c r="G1392" s="53"/>
      <c r="H1392" s="46"/>
      <c r="I1392" s="46">
        <v>-0.7632810271990198</v>
      </c>
      <c r="J1392" s="32">
        <f>$K$1091</f>
        <v>12</v>
      </c>
    </row>
    <row r="1393" spans="2:10" x14ac:dyDescent="0.25">
      <c r="B1393" s="53"/>
      <c r="C1393" s="46"/>
      <c r="D1393" s="46">
        <v>-0.52337147068959966</v>
      </c>
      <c r="E1393" s="32">
        <f>$F$1198</f>
        <v>6</v>
      </c>
      <c r="G1393" s="53"/>
      <c r="H1393" s="46"/>
      <c r="I1393" s="46">
        <v>-0.76095151026115349</v>
      </c>
      <c r="J1393" s="32">
        <f>$K$1091</f>
        <v>12</v>
      </c>
    </row>
    <row r="1394" spans="2:10" x14ac:dyDescent="0.25">
      <c r="B1394" s="53"/>
      <c r="C1394" s="46"/>
      <c r="D1394" s="46">
        <v>-0.5199243897201079</v>
      </c>
      <c r="E1394" s="32">
        <f>$F$1198</f>
        <v>6</v>
      </c>
      <c r="G1394" s="53"/>
      <c r="H1394" s="46"/>
      <c r="I1394" s="46">
        <v>-0.76095151026115349</v>
      </c>
      <c r="J1394" s="32">
        <v>0</v>
      </c>
    </row>
    <row r="1395" spans="2:10" x14ac:dyDescent="0.25">
      <c r="B1395" s="53"/>
      <c r="C1395" s="46"/>
      <c r="D1395" s="46">
        <v>-0.5199243897201079</v>
      </c>
      <c r="E1395" s="32">
        <v>0</v>
      </c>
      <c r="G1395" s="53"/>
      <c r="H1395" s="46"/>
      <c r="I1395" s="46">
        <v>-0.75862199332328717</v>
      </c>
      <c r="J1395" s="32">
        <v>0</v>
      </c>
    </row>
    <row r="1396" spans="2:10" x14ac:dyDescent="0.25">
      <c r="B1396" s="53"/>
      <c r="C1396" s="46"/>
      <c r="D1396" s="46">
        <v>-0.51647730875061615</v>
      </c>
      <c r="E1396" s="32">
        <v>0</v>
      </c>
      <c r="G1396" s="53"/>
      <c r="H1396" s="46"/>
      <c r="I1396" s="46">
        <v>-0.75862199332328717</v>
      </c>
      <c r="J1396" s="32">
        <f>$K$1091</f>
        <v>12</v>
      </c>
    </row>
    <row r="1397" spans="2:10" x14ac:dyDescent="0.25">
      <c r="B1397" s="53"/>
      <c r="C1397" s="46"/>
      <c r="D1397" s="46">
        <v>-0.51647730875061615</v>
      </c>
      <c r="E1397" s="32">
        <f>$F$1198</f>
        <v>6</v>
      </c>
      <c r="G1397" s="53"/>
      <c r="H1397" s="46"/>
      <c r="I1397" s="46">
        <v>-0.75629247638542085</v>
      </c>
      <c r="J1397" s="32">
        <f>$K$1091</f>
        <v>12</v>
      </c>
    </row>
    <row r="1398" spans="2:10" x14ac:dyDescent="0.25">
      <c r="B1398" s="53"/>
      <c r="C1398" s="46"/>
      <c r="D1398" s="46">
        <v>-0.51303022778112428</v>
      </c>
      <c r="E1398" s="32">
        <f>$F$1198</f>
        <v>6</v>
      </c>
      <c r="G1398" s="53"/>
      <c r="H1398" s="46"/>
      <c r="I1398" s="46">
        <v>-0.75629247638542085</v>
      </c>
      <c r="J1398" s="32">
        <v>0</v>
      </c>
    </row>
    <row r="1399" spans="2:10" x14ac:dyDescent="0.25">
      <c r="B1399" s="53"/>
      <c r="C1399" s="46"/>
      <c r="D1399" s="46">
        <v>-0.51303022778112428</v>
      </c>
      <c r="E1399" s="32">
        <v>0</v>
      </c>
      <c r="G1399" s="53"/>
      <c r="H1399" s="46"/>
      <c r="I1399" s="46">
        <v>-0.75396295944755454</v>
      </c>
      <c r="J1399" s="32">
        <v>0</v>
      </c>
    </row>
    <row r="1400" spans="2:10" x14ac:dyDescent="0.25">
      <c r="B1400" s="53"/>
      <c r="C1400" s="46"/>
      <c r="D1400" s="46">
        <v>-0.50958314681163253</v>
      </c>
      <c r="E1400" s="32">
        <v>0</v>
      </c>
      <c r="G1400" s="53"/>
      <c r="H1400" s="46"/>
      <c r="I1400" s="46">
        <v>-0.75396295944755454</v>
      </c>
      <c r="J1400" s="32">
        <f>$K$1091</f>
        <v>12</v>
      </c>
    </row>
    <row r="1401" spans="2:10" x14ac:dyDescent="0.25">
      <c r="B1401" s="53"/>
      <c r="C1401" s="46"/>
      <c r="D1401" s="46">
        <v>-0.50958314681163253</v>
      </c>
      <c r="E1401" s="32">
        <f>$F$1198</f>
        <v>6</v>
      </c>
      <c r="G1401" s="53"/>
      <c r="H1401" s="46"/>
      <c r="I1401" s="46">
        <v>-0.75163344250968822</v>
      </c>
      <c r="J1401" s="32">
        <f>$K$1091</f>
        <v>12</v>
      </c>
    </row>
    <row r="1402" spans="2:10" x14ac:dyDescent="0.25">
      <c r="B1402" s="53"/>
      <c r="C1402" s="46"/>
      <c r="D1402" s="46">
        <v>-0.50613606584214077</v>
      </c>
      <c r="E1402" s="32">
        <f>$F$1198</f>
        <v>6</v>
      </c>
      <c r="G1402" s="53"/>
      <c r="H1402" s="46"/>
      <c r="I1402" s="46">
        <v>-0.75163344250968822</v>
      </c>
      <c r="J1402" s="32">
        <v>0</v>
      </c>
    </row>
    <row r="1403" spans="2:10" x14ac:dyDescent="0.25">
      <c r="B1403" s="53"/>
      <c r="C1403" s="46"/>
      <c r="D1403" s="46">
        <v>-0.50613606584214077</v>
      </c>
      <c r="E1403" s="32">
        <v>0</v>
      </c>
      <c r="G1403" s="53"/>
      <c r="H1403" s="46"/>
      <c r="I1403" s="46">
        <v>-0.7493039255718219</v>
      </c>
      <c r="J1403" s="32">
        <v>0</v>
      </c>
    </row>
    <row r="1404" spans="2:10" x14ac:dyDescent="0.25">
      <c r="B1404" s="53"/>
      <c r="C1404" s="46"/>
      <c r="D1404" s="46">
        <v>-0.50268898487264901</v>
      </c>
      <c r="E1404" s="32">
        <v>0</v>
      </c>
      <c r="G1404" s="53"/>
      <c r="H1404" s="46"/>
      <c r="I1404" s="46">
        <v>-0.7493039255718219</v>
      </c>
      <c r="J1404" s="32">
        <f>$K$1091</f>
        <v>12</v>
      </c>
    </row>
    <row r="1405" spans="2:10" x14ac:dyDescent="0.25">
      <c r="B1405" s="53"/>
      <c r="C1405" s="46"/>
      <c r="D1405" s="46">
        <v>-0.50268898487264901</v>
      </c>
      <c r="E1405" s="32">
        <f>$F$1198</f>
        <v>6</v>
      </c>
      <c r="G1405" s="53"/>
      <c r="H1405" s="46"/>
      <c r="I1405" s="46">
        <v>-0.74697440863395559</v>
      </c>
      <c r="J1405" s="32">
        <f>$K$1091</f>
        <v>12</v>
      </c>
    </row>
    <row r="1406" spans="2:10" x14ac:dyDescent="0.25">
      <c r="B1406" s="53"/>
      <c r="C1406" s="46"/>
      <c r="D1406" s="46">
        <v>-0.4992419039031572</v>
      </c>
      <c r="E1406" s="32">
        <f>$F$1198</f>
        <v>6</v>
      </c>
      <c r="G1406" s="53"/>
      <c r="H1406" s="46"/>
      <c r="I1406" s="46">
        <v>-0.74697440863395559</v>
      </c>
      <c r="J1406" s="32">
        <v>0</v>
      </c>
    </row>
    <row r="1407" spans="2:10" x14ac:dyDescent="0.25">
      <c r="B1407" s="53"/>
      <c r="C1407" s="46"/>
      <c r="D1407" s="46">
        <v>-0.4992419039031572</v>
      </c>
      <c r="E1407" s="32">
        <v>0</v>
      </c>
      <c r="G1407" s="53"/>
      <c r="H1407" s="46"/>
      <c r="I1407" s="46">
        <v>-0.74464489169608927</v>
      </c>
      <c r="J1407" s="32">
        <v>0</v>
      </c>
    </row>
    <row r="1408" spans="2:10" x14ac:dyDescent="0.25">
      <c r="B1408" s="53"/>
      <c r="C1408" s="46"/>
      <c r="D1408" s="46">
        <v>-0.49579482293366545</v>
      </c>
      <c r="E1408" s="32">
        <v>0</v>
      </c>
      <c r="G1408" s="53"/>
      <c r="H1408" s="46"/>
      <c r="I1408" s="46">
        <v>-0.74464489169608927</v>
      </c>
      <c r="J1408" s="32">
        <f>$K$1091</f>
        <v>12</v>
      </c>
    </row>
    <row r="1409" spans="2:10" x14ac:dyDescent="0.25">
      <c r="B1409" s="53"/>
      <c r="C1409" s="46"/>
      <c r="D1409" s="46">
        <v>-0.49579482293366545</v>
      </c>
      <c r="E1409" s="32">
        <f>$F$1198</f>
        <v>6</v>
      </c>
      <c r="G1409" s="53"/>
      <c r="H1409" s="46"/>
      <c r="I1409" s="46">
        <v>-0.74231537475822296</v>
      </c>
      <c r="J1409" s="32">
        <f>$K$1091</f>
        <v>12</v>
      </c>
    </row>
    <row r="1410" spans="2:10" x14ac:dyDescent="0.25">
      <c r="B1410" s="53"/>
      <c r="C1410" s="46"/>
      <c r="D1410" s="46">
        <v>-0.49234774196417364</v>
      </c>
      <c r="E1410" s="32">
        <f>$F$1198</f>
        <v>6</v>
      </c>
      <c r="G1410" s="53"/>
      <c r="H1410" s="46"/>
      <c r="I1410" s="46">
        <v>-0.74231537475822296</v>
      </c>
      <c r="J1410" s="32">
        <v>0</v>
      </c>
    </row>
    <row r="1411" spans="2:10" x14ac:dyDescent="0.25">
      <c r="B1411" s="53"/>
      <c r="C1411" s="46"/>
      <c r="D1411" s="46">
        <v>-0.49234774196417364</v>
      </c>
      <c r="E1411" s="32">
        <v>0</v>
      </c>
      <c r="G1411" s="53"/>
      <c r="H1411" s="46"/>
      <c r="I1411" s="46">
        <v>-0.73998585782035664</v>
      </c>
      <c r="J1411" s="32">
        <v>0</v>
      </c>
    </row>
    <row r="1412" spans="2:10" x14ac:dyDescent="0.25">
      <c r="B1412" s="53"/>
      <c r="C1412" s="46"/>
      <c r="D1412" s="46">
        <v>-0.48890066099468188</v>
      </c>
      <c r="E1412" s="32">
        <v>0</v>
      </c>
      <c r="G1412" s="53"/>
      <c r="H1412" s="46"/>
      <c r="I1412" s="46">
        <v>-0.73998585782035664</v>
      </c>
      <c r="J1412" s="32">
        <f>$K$1091</f>
        <v>12</v>
      </c>
    </row>
    <row r="1413" spans="2:10" x14ac:dyDescent="0.25">
      <c r="B1413" s="53"/>
      <c r="C1413" s="46"/>
      <c r="D1413" s="46">
        <v>-0.48890066099468188</v>
      </c>
      <c r="E1413" s="32">
        <f>$F$1198</f>
        <v>6</v>
      </c>
      <c r="G1413" s="53"/>
      <c r="H1413" s="46"/>
      <c r="I1413" s="46">
        <v>-0.73765634088249032</v>
      </c>
      <c r="J1413" s="32">
        <f>$K$1091</f>
        <v>12</v>
      </c>
    </row>
    <row r="1414" spans="2:10" x14ac:dyDescent="0.25">
      <c r="B1414" s="53"/>
      <c r="C1414" s="46"/>
      <c r="D1414" s="46">
        <v>-0.48545358002519012</v>
      </c>
      <c r="E1414" s="32">
        <f>$F$1198</f>
        <v>6</v>
      </c>
      <c r="G1414" s="53"/>
      <c r="H1414" s="46"/>
      <c r="I1414" s="46">
        <v>-0.73765634088249032</v>
      </c>
      <c r="J1414" s="32">
        <v>0</v>
      </c>
    </row>
    <row r="1415" spans="2:10" x14ac:dyDescent="0.25">
      <c r="B1415" s="53"/>
      <c r="C1415" s="46"/>
      <c r="D1415" s="46">
        <v>-0.48545358002519012</v>
      </c>
      <c r="E1415" s="32">
        <v>0</v>
      </c>
      <c r="G1415" s="53"/>
      <c r="H1415" s="46"/>
      <c r="I1415" s="46">
        <v>-0.73532682394462401</v>
      </c>
      <c r="J1415" s="32">
        <v>0</v>
      </c>
    </row>
    <row r="1416" spans="2:10" x14ac:dyDescent="0.25">
      <c r="B1416" s="53"/>
      <c r="C1416" s="46"/>
      <c r="D1416" s="46">
        <v>-0.48200649905569831</v>
      </c>
      <c r="E1416" s="32">
        <v>0</v>
      </c>
      <c r="G1416" s="53"/>
      <c r="H1416" s="46"/>
      <c r="I1416" s="46">
        <v>-0.73532682394462401</v>
      </c>
      <c r="J1416" s="32">
        <f>$K$1091</f>
        <v>12</v>
      </c>
    </row>
    <row r="1417" spans="2:10" x14ac:dyDescent="0.25">
      <c r="B1417" s="53"/>
      <c r="C1417" s="46"/>
      <c r="D1417" s="46">
        <v>-0.48200649905569831</v>
      </c>
      <c r="E1417" s="32">
        <f>$F$1198</f>
        <v>6</v>
      </c>
      <c r="G1417" s="53"/>
      <c r="H1417" s="46"/>
      <c r="I1417" s="46">
        <v>-0.73299730700675769</v>
      </c>
      <c r="J1417" s="32">
        <f>$K$1091</f>
        <v>12</v>
      </c>
    </row>
    <row r="1418" spans="2:10" x14ac:dyDescent="0.25">
      <c r="B1418" s="53"/>
      <c r="C1418" s="46"/>
      <c r="D1418" s="46">
        <v>-0.47855941808620656</v>
      </c>
      <c r="E1418" s="32">
        <f>$F$1198</f>
        <v>6</v>
      </c>
      <c r="G1418" s="53"/>
      <c r="H1418" s="46"/>
      <c r="I1418" s="46">
        <v>-0.73299730700675769</v>
      </c>
      <c r="J1418" s="32">
        <v>0</v>
      </c>
    </row>
    <row r="1419" spans="2:10" x14ac:dyDescent="0.25">
      <c r="B1419" s="53"/>
      <c r="C1419" s="46"/>
      <c r="D1419" s="46">
        <v>-0.47855941808620656</v>
      </c>
      <c r="E1419" s="32">
        <v>0</v>
      </c>
      <c r="G1419" s="53"/>
      <c r="H1419" s="46"/>
      <c r="I1419" s="46">
        <v>-0.73066779006889138</v>
      </c>
      <c r="J1419" s="32">
        <v>0</v>
      </c>
    </row>
    <row r="1420" spans="2:10" x14ac:dyDescent="0.25">
      <c r="B1420" s="53"/>
      <c r="C1420" s="46"/>
      <c r="D1420" s="46">
        <v>-0.47511233711671474</v>
      </c>
      <c r="E1420" s="32">
        <v>0</v>
      </c>
      <c r="G1420" s="53"/>
      <c r="H1420" s="46"/>
      <c r="I1420" s="46">
        <v>-0.73066779006889138</v>
      </c>
      <c r="J1420" s="32">
        <f>$K$1091</f>
        <v>12</v>
      </c>
    </row>
    <row r="1421" spans="2:10" x14ac:dyDescent="0.25">
      <c r="B1421" s="53"/>
      <c r="C1421" s="46"/>
      <c r="D1421" s="46">
        <v>-0.47511233711671474</v>
      </c>
      <c r="E1421" s="32">
        <f>$F$1198</f>
        <v>6</v>
      </c>
      <c r="G1421" s="53"/>
      <c r="H1421" s="46"/>
      <c r="I1421" s="46">
        <v>-0.72833827313102506</v>
      </c>
      <c r="J1421" s="32">
        <f>$K$1091</f>
        <v>12</v>
      </c>
    </row>
    <row r="1422" spans="2:10" x14ac:dyDescent="0.25">
      <c r="B1422" s="53"/>
      <c r="C1422" s="46"/>
      <c r="D1422" s="46">
        <v>-0.47166525614722299</v>
      </c>
      <c r="E1422" s="32">
        <f>$F$1198</f>
        <v>6</v>
      </c>
      <c r="G1422" s="53"/>
      <c r="H1422" s="46"/>
      <c r="I1422" s="46">
        <v>-0.72833827313102506</v>
      </c>
      <c r="J1422" s="32">
        <v>0</v>
      </c>
    </row>
    <row r="1423" spans="2:10" x14ac:dyDescent="0.25">
      <c r="B1423" s="53"/>
      <c r="C1423" s="46"/>
      <c r="D1423" s="46">
        <v>-0.47166525614722299</v>
      </c>
      <c r="E1423" s="32">
        <v>0</v>
      </c>
      <c r="G1423" s="53"/>
      <c r="H1423" s="46"/>
      <c r="I1423" s="46">
        <v>-0.72600875619315874</v>
      </c>
      <c r="J1423" s="32">
        <v>0</v>
      </c>
    </row>
    <row r="1424" spans="2:10" x14ac:dyDescent="0.25">
      <c r="B1424" s="53"/>
      <c r="C1424" s="46"/>
      <c r="D1424" s="46">
        <v>-0.46821817517773123</v>
      </c>
      <c r="E1424" s="32">
        <v>0</v>
      </c>
      <c r="G1424" s="53"/>
      <c r="H1424" s="46"/>
      <c r="I1424" s="46">
        <v>-0.72600875619315874</v>
      </c>
      <c r="J1424" s="32">
        <f>$K$1091</f>
        <v>12</v>
      </c>
    </row>
    <row r="1425" spans="2:10" x14ac:dyDescent="0.25">
      <c r="B1425" s="53"/>
      <c r="C1425" s="46"/>
      <c r="D1425" s="46">
        <v>-0.46821817517773123</v>
      </c>
      <c r="E1425" s="32">
        <f>$F$1198</f>
        <v>6</v>
      </c>
      <c r="G1425" s="53"/>
      <c r="H1425" s="46"/>
      <c r="I1425" s="46">
        <v>-0.72367923925529243</v>
      </c>
      <c r="J1425" s="32">
        <f>$K$1091</f>
        <v>12</v>
      </c>
    </row>
    <row r="1426" spans="2:10" x14ac:dyDescent="0.25">
      <c r="B1426" s="53"/>
      <c r="C1426" s="46"/>
      <c r="D1426" s="46">
        <v>-0.46477109420823942</v>
      </c>
      <c r="E1426" s="32">
        <f>$F$1198</f>
        <v>6</v>
      </c>
      <c r="G1426" s="53"/>
      <c r="H1426" s="46"/>
      <c r="I1426" s="46">
        <v>-0.72367923925529243</v>
      </c>
      <c r="J1426" s="32">
        <v>0</v>
      </c>
    </row>
    <row r="1427" spans="2:10" x14ac:dyDescent="0.25">
      <c r="B1427" s="53"/>
      <c r="C1427" s="46"/>
      <c r="D1427" s="46">
        <v>-0.46477109420823942</v>
      </c>
      <c r="E1427" s="32">
        <v>0</v>
      </c>
      <c r="G1427" s="53"/>
      <c r="H1427" s="46"/>
      <c r="I1427" s="46">
        <v>-0.72134972231742611</v>
      </c>
      <c r="J1427" s="32">
        <v>0</v>
      </c>
    </row>
    <row r="1428" spans="2:10" x14ac:dyDescent="0.25">
      <c r="B1428" s="53"/>
      <c r="C1428" s="46"/>
      <c r="D1428" s="46">
        <v>-0.46132401323874767</v>
      </c>
      <c r="E1428" s="32">
        <v>0</v>
      </c>
      <c r="G1428" s="53"/>
      <c r="H1428" s="46"/>
      <c r="I1428" s="46">
        <v>-0.72134972231742611</v>
      </c>
      <c r="J1428" s="32">
        <f>$K$1091</f>
        <v>12</v>
      </c>
    </row>
    <row r="1429" spans="2:10" x14ac:dyDescent="0.25">
      <c r="B1429" s="53"/>
      <c r="C1429" s="46"/>
      <c r="D1429" s="46">
        <v>-0.46132401323874767</v>
      </c>
      <c r="E1429" s="32">
        <f>$F$1198</f>
        <v>6</v>
      </c>
      <c r="G1429" s="53"/>
      <c r="H1429" s="46"/>
      <c r="I1429" s="46">
        <v>-0.7190202053795598</v>
      </c>
      <c r="J1429" s="32">
        <f>$K$1091</f>
        <v>12</v>
      </c>
    </row>
    <row r="1430" spans="2:10" x14ac:dyDescent="0.25">
      <c r="B1430" s="53"/>
      <c r="C1430" s="46"/>
      <c r="D1430" s="46">
        <v>-0.45787693226925585</v>
      </c>
      <c r="E1430" s="32">
        <f>$F$1198</f>
        <v>6</v>
      </c>
      <c r="G1430" s="53"/>
      <c r="H1430" s="46"/>
      <c r="I1430" s="46">
        <v>-0.7190202053795598</v>
      </c>
      <c r="J1430" s="32">
        <v>0</v>
      </c>
    </row>
    <row r="1431" spans="2:10" x14ac:dyDescent="0.25">
      <c r="B1431" s="53"/>
      <c r="C1431" s="46"/>
      <c r="D1431" s="46">
        <v>-0.45787693226925585</v>
      </c>
      <c r="E1431" s="32">
        <v>0</v>
      </c>
      <c r="G1431" s="53"/>
      <c r="H1431" s="46"/>
      <c r="I1431" s="46">
        <v>-0.71669068844169348</v>
      </c>
      <c r="J1431" s="32">
        <v>0</v>
      </c>
    </row>
    <row r="1432" spans="2:10" x14ac:dyDescent="0.25">
      <c r="B1432" s="53"/>
      <c r="C1432" s="46"/>
      <c r="D1432" s="46">
        <v>-0.4544298512997641</v>
      </c>
      <c r="E1432" s="32">
        <v>0</v>
      </c>
      <c r="G1432" s="53"/>
      <c r="H1432" s="46"/>
      <c r="I1432" s="46">
        <v>-0.71669068844169348</v>
      </c>
      <c r="J1432" s="32">
        <f>$K$1091</f>
        <v>12</v>
      </c>
    </row>
    <row r="1433" spans="2:10" x14ac:dyDescent="0.25">
      <c r="B1433" s="53"/>
      <c r="C1433" s="46"/>
      <c r="D1433" s="46">
        <v>-0.4544298512997641</v>
      </c>
      <c r="E1433" s="32">
        <f>$F$1198</f>
        <v>6</v>
      </c>
      <c r="G1433" s="53"/>
      <c r="H1433" s="46"/>
      <c r="I1433" s="46">
        <v>-0.71436117150382716</v>
      </c>
      <c r="J1433" s="32">
        <f>$K$1091</f>
        <v>12</v>
      </c>
    </row>
    <row r="1434" spans="2:10" x14ac:dyDescent="0.25">
      <c r="B1434" s="53"/>
      <c r="C1434" s="46"/>
      <c r="D1434" s="46">
        <v>-0.45098277033027229</v>
      </c>
      <c r="E1434" s="32">
        <f>$F$1198</f>
        <v>6</v>
      </c>
      <c r="G1434" s="53"/>
      <c r="H1434" s="46"/>
      <c r="I1434" s="46">
        <v>-0.71436117150382716</v>
      </c>
      <c r="J1434" s="32">
        <v>0</v>
      </c>
    </row>
    <row r="1435" spans="2:10" x14ac:dyDescent="0.25">
      <c r="B1435" s="53"/>
      <c r="C1435" s="46"/>
      <c r="D1435" s="46">
        <v>-0.45098277033027229</v>
      </c>
      <c r="E1435" s="32">
        <v>0</v>
      </c>
      <c r="G1435" s="53"/>
      <c r="H1435" s="46"/>
      <c r="I1435" s="46">
        <v>-0.71203165456596085</v>
      </c>
      <c r="J1435" s="32">
        <v>0</v>
      </c>
    </row>
    <row r="1436" spans="2:10" x14ac:dyDescent="0.25">
      <c r="B1436" s="53"/>
      <c r="C1436" s="46"/>
      <c r="D1436" s="46">
        <v>-0.44906772534722134</v>
      </c>
      <c r="E1436" s="32">
        <v>0</v>
      </c>
      <c r="G1436" s="53"/>
      <c r="H1436" s="46"/>
      <c r="I1436" s="46">
        <v>-0.71203165456596085</v>
      </c>
      <c r="J1436" s="32">
        <f>$K$1091</f>
        <v>12</v>
      </c>
    </row>
    <row r="1437" spans="2:10" x14ac:dyDescent="0.25">
      <c r="B1437" s="53"/>
      <c r="C1437" s="46"/>
      <c r="D1437" s="46">
        <v>-0.44906772534722134</v>
      </c>
      <c r="E1437" s="32">
        <f>$F$1198</f>
        <v>6</v>
      </c>
      <c r="G1437" s="53"/>
      <c r="H1437" s="46"/>
      <c r="I1437" s="46">
        <v>-0.70970213762809453</v>
      </c>
      <c r="J1437" s="32">
        <f>$K$1091</f>
        <v>12</v>
      </c>
    </row>
    <row r="1438" spans="2:10" x14ac:dyDescent="0.25">
      <c r="B1438" s="53"/>
      <c r="C1438" s="46"/>
      <c r="D1438" s="46">
        <v>-0.44906772534722134</v>
      </c>
      <c r="E1438" s="32">
        <f>$F$1198</f>
        <v>6</v>
      </c>
      <c r="G1438" s="53"/>
      <c r="H1438" s="46"/>
      <c r="I1438" s="46">
        <v>-0.70970213762809453</v>
      </c>
      <c r="J1438" s="32">
        <v>0</v>
      </c>
    </row>
    <row r="1439" spans="2:10" x14ac:dyDescent="0.25">
      <c r="B1439" s="53"/>
      <c r="C1439" s="46"/>
      <c r="D1439" s="46">
        <v>-0.44906772534722134</v>
      </c>
      <c r="E1439" s="32">
        <v>0</v>
      </c>
      <c r="G1439" s="53"/>
      <c r="H1439" s="46"/>
      <c r="I1439" s="46">
        <v>-0.70737262069022822</v>
      </c>
      <c r="J1439" s="32">
        <v>0</v>
      </c>
    </row>
    <row r="1440" spans="2:10" x14ac:dyDescent="0.25">
      <c r="B1440" s="53"/>
      <c r="C1440" s="46"/>
      <c r="D1440" s="46">
        <v>-0.44906772534722134</v>
      </c>
      <c r="E1440" s="32">
        <v>0</v>
      </c>
      <c r="G1440" s="53"/>
      <c r="H1440" s="46"/>
      <c r="I1440" s="46">
        <v>-0.70737262069022822</v>
      </c>
      <c r="J1440" s="32">
        <f>$K$1091</f>
        <v>12</v>
      </c>
    </row>
    <row r="1441" spans="2:10" x14ac:dyDescent="0.25">
      <c r="B1441" s="53"/>
      <c r="C1441" s="46"/>
      <c r="D1441" s="46">
        <v>-0.44906772534722134</v>
      </c>
      <c r="E1441" s="32">
        <f>$F$1199</f>
        <v>23</v>
      </c>
      <c r="G1441" s="53"/>
      <c r="H1441" s="46"/>
      <c r="I1441" s="46">
        <v>-0.7050431037523619</v>
      </c>
      <c r="J1441" s="32">
        <f>$K$1091</f>
        <v>12</v>
      </c>
    </row>
    <row r="1442" spans="2:10" x14ac:dyDescent="0.25">
      <c r="B1442" s="53"/>
      <c r="C1442" s="46"/>
      <c r="D1442" s="46">
        <v>-0.44562064437772952</v>
      </c>
      <c r="E1442" s="32">
        <f>$F$1199</f>
        <v>23</v>
      </c>
      <c r="G1442" s="53"/>
      <c r="H1442" s="46"/>
      <c r="I1442" s="46">
        <v>-0.7050431037523619</v>
      </c>
      <c r="J1442" s="32">
        <v>0</v>
      </c>
    </row>
    <row r="1443" spans="2:10" x14ac:dyDescent="0.25">
      <c r="B1443" s="53"/>
      <c r="C1443" s="46"/>
      <c r="D1443" s="46">
        <v>-0.44562064437772952</v>
      </c>
      <c r="E1443" s="32">
        <v>0</v>
      </c>
      <c r="G1443" s="53"/>
      <c r="H1443" s="46"/>
      <c r="I1443" s="46">
        <v>-0.70271358681449558</v>
      </c>
      <c r="J1443" s="32">
        <v>0</v>
      </c>
    </row>
    <row r="1444" spans="2:10" x14ac:dyDescent="0.25">
      <c r="B1444" s="53"/>
      <c r="C1444" s="46"/>
      <c r="D1444" s="46">
        <v>-0.44217356340823777</v>
      </c>
      <c r="E1444" s="32">
        <v>0</v>
      </c>
      <c r="G1444" s="53"/>
      <c r="H1444" s="46"/>
      <c r="I1444" s="46">
        <v>-0.70271358681449558</v>
      </c>
      <c r="J1444" s="32">
        <f>$K$1091</f>
        <v>12</v>
      </c>
    </row>
    <row r="1445" spans="2:10" x14ac:dyDescent="0.25">
      <c r="B1445" s="53"/>
      <c r="C1445" s="46"/>
      <c r="D1445" s="46">
        <v>-0.44217356340823777</v>
      </c>
      <c r="E1445" s="32">
        <f>$F$1199</f>
        <v>23</v>
      </c>
      <c r="G1445" s="53"/>
      <c r="H1445" s="46"/>
      <c r="I1445" s="46">
        <v>-0.70038406987662927</v>
      </c>
      <c r="J1445" s="32">
        <f>$K$1091</f>
        <v>12</v>
      </c>
    </row>
    <row r="1446" spans="2:10" x14ac:dyDescent="0.25">
      <c r="B1446" s="53"/>
      <c r="C1446" s="46"/>
      <c r="D1446" s="46">
        <v>-0.43872648243874601</v>
      </c>
      <c r="E1446" s="32">
        <f>$F$1199</f>
        <v>23</v>
      </c>
      <c r="G1446" s="53"/>
      <c r="H1446" s="46"/>
      <c r="I1446" s="46">
        <v>-0.70038406987662927</v>
      </c>
      <c r="J1446" s="32">
        <v>0</v>
      </c>
    </row>
    <row r="1447" spans="2:10" x14ac:dyDescent="0.25">
      <c r="B1447" s="53"/>
      <c r="C1447" s="46"/>
      <c r="D1447" s="46">
        <v>-0.43872648243874601</v>
      </c>
      <c r="E1447" s="32">
        <v>0</v>
      </c>
      <c r="G1447" s="53"/>
      <c r="H1447" s="46"/>
      <c r="I1447" s="46">
        <v>-0.69805455293876295</v>
      </c>
      <c r="J1447" s="32">
        <v>0</v>
      </c>
    </row>
    <row r="1448" spans="2:10" x14ac:dyDescent="0.25">
      <c r="B1448" s="53"/>
      <c r="C1448" s="46"/>
      <c r="D1448" s="46">
        <v>-0.4352794014692542</v>
      </c>
      <c r="E1448" s="32">
        <v>0</v>
      </c>
      <c r="G1448" s="53"/>
      <c r="H1448" s="46"/>
      <c r="I1448" s="46">
        <v>-0.69805455293876295</v>
      </c>
      <c r="J1448" s="32">
        <f>$K$1091</f>
        <v>12</v>
      </c>
    </row>
    <row r="1449" spans="2:10" x14ac:dyDescent="0.25">
      <c r="B1449" s="53"/>
      <c r="C1449" s="46"/>
      <c r="D1449" s="46">
        <v>-0.4352794014692542</v>
      </c>
      <c r="E1449" s="32">
        <f>$F$1199</f>
        <v>23</v>
      </c>
      <c r="G1449" s="53"/>
      <c r="H1449" s="46"/>
      <c r="I1449" s="46">
        <v>-0.69572503600089664</v>
      </c>
      <c r="J1449" s="32">
        <f>$K$1091</f>
        <v>12</v>
      </c>
    </row>
    <row r="1450" spans="2:10" x14ac:dyDescent="0.25">
      <c r="B1450" s="53"/>
      <c r="C1450" s="46"/>
      <c r="D1450" s="46">
        <v>-0.43183232049976245</v>
      </c>
      <c r="E1450" s="32">
        <f>$F$1199</f>
        <v>23</v>
      </c>
      <c r="G1450" s="53"/>
      <c r="H1450" s="46"/>
      <c r="I1450" s="46">
        <v>-0.69572503600089664</v>
      </c>
      <c r="J1450" s="32">
        <v>0</v>
      </c>
    </row>
    <row r="1451" spans="2:10" x14ac:dyDescent="0.25">
      <c r="B1451" s="53"/>
      <c r="C1451" s="46"/>
      <c r="D1451" s="46">
        <v>-0.43183232049976245</v>
      </c>
      <c r="E1451" s="32">
        <v>0</v>
      </c>
      <c r="G1451" s="53"/>
      <c r="H1451" s="46"/>
      <c r="I1451" s="46">
        <v>-0.69339551906303032</v>
      </c>
      <c r="J1451" s="32">
        <v>0</v>
      </c>
    </row>
    <row r="1452" spans="2:10" x14ac:dyDescent="0.25">
      <c r="B1452" s="53"/>
      <c r="C1452" s="46"/>
      <c r="D1452" s="46">
        <v>-0.42838523953027063</v>
      </c>
      <c r="E1452" s="32">
        <v>0</v>
      </c>
      <c r="G1452" s="53"/>
      <c r="H1452" s="46"/>
      <c r="I1452" s="46">
        <v>-0.69339551906303032</v>
      </c>
      <c r="J1452" s="32">
        <f>$K$1091</f>
        <v>12</v>
      </c>
    </row>
    <row r="1453" spans="2:10" x14ac:dyDescent="0.25">
      <c r="B1453" s="53"/>
      <c r="C1453" s="46"/>
      <c r="D1453" s="46">
        <v>-0.42838523953027063</v>
      </c>
      <c r="E1453" s="32">
        <f>$F$1199</f>
        <v>23</v>
      </c>
      <c r="G1453" s="53"/>
      <c r="H1453" s="46"/>
      <c r="I1453" s="46">
        <v>-0.691066002125164</v>
      </c>
      <c r="J1453" s="32">
        <f>$K$1091</f>
        <v>12</v>
      </c>
    </row>
    <row r="1454" spans="2:10" x14ac:dyDescent="0.25">
      <c r="B1454" s="53"/>
      <c r="C1454" s="46"/>
      <c r="D1454" s="46">
        <v>-0.42493815856077888</v>
      </c>
      <c r="E1454" s="32">
        <f>$F$1199</f>
        <v>23</v>
      </c>
      <c r="G1454" s="53"/>
      <c r="H1454" s="46"/>
      <c r="I1454" s="46">
        <v>-0.691066002125164</v>
      </c>
      <c r="J1454" s="32">
        <v>0</v>
      </c>
    </row>
    <row r="1455" spans="2:10" x14ac:dyDescent="0.25">
      <c r="B1455" s="53"/>
      <c r="C1455" s="46"/>
      <c r="D1455" s="46">
        <v>-0.42493815856077888</v>
      </c>
      <c r="E1455" s="32">
        <v>0</v>
      </c>
      <c r="G1455" s="53"/>
      <c r="H1455" s="46"/>
      <c r="I1455" s="46">
        <v>-0.68873648518729769</v>
      </c>
      <c r="J1455" s="32">
        <v>0</v>
      </c>
    </row>
    <row r="1456" spans="2:10" x14ac:dyDescent="0.25">
      <c r="B1456" s="53"/>
      <c r="C1456" s="46"/>
      <c r="D1456" s="46">
        <v>-0.42149107759128707</v>
      </c>
      <c r="E1456" s="32">
        <v>0</v>
      </c>
      <c r="G1456" s="53"/>
      <c r="H1456" s="46"/>
      <c r="I1456" s="46">
        <v>-0.68873648518729769</v>
      </c>
      <c r="J1456" s="32">
        <f>$K$1091</f>
        <v>12</v>
      </c>
    </row>
    <row r="1457" spans="2:10" x14ac:dyDescent="0.25">
      <c r="B1457" s="53"/>
      <c r="C1457" s="46"/>
      <c r="D1457" s="46">
        <v>-0.42149107759128707</v>
      </c>
      <c r="E1457" s="32">
        <f>$F$1199</f>
        <v>23</v>
      </c>
      <c r="G1457" s="53"/>
      <c r="H1457" s="46"/>
      <c r="I1457" s="46">
        <v>-0.68640696824943137</v>
      </c>
      <c r="J1457" s="32">
        <f>$K$1091</f>
        <v>12</v>
      </c>
    </row>
    <row r="1458" spans="2:10" x14ac:dyDescent="0.25">
      <c r="B1458" s="53"/>
      <c r="C1458" s="46"/>
      <c r="D1458" s="46">
        <v>-0.41804399662179531</v>
      </c>
      <c r="E1458" s="32">
        <f>$F$1199</f>
        <v>23</v>
      </c>
      <c r="G1458" s="53"/>
      <c r="H1458" s="46"/>
      <c r="I1458" s="46">
        <v>-0.68640696824943137</v>
      </c>
      <c r="J1458" s="32">
        <v>0</v>
      </c>
    </row>
    <row r="1459" spans="2:10" x14ac:dyDescent="0.25">
      <c r="B1459" s="53"/>
      <c r="C1459" s="46"/>
      <c r="D1459" s="46">
        <v>-0.41804399662179531</v>
      </c>
      <c r="E1459" s="32">
        <v>0</v>
      </c>
      <c r="G1459" s="53"/>
      <c r="H1459" s="46"/>
      <c r="I1459" s="46">
        <v>-0.68407745131156505</v>
      </c>
      <c r="J1459" s="32">
        <v>0</v>
      </c>
    </row>
    <row r="1460" spans="2:10" x14ac:dyDescent="0.25">
      <c r="B1460" s="53"/>
      <c r="C1460" s="46"/>
      <c r="D1460" s="46">
        <v>-0.41459691565230355</v>
      </c>
      <c r="E1460" s="32">
        <v>0</v>
      </c>
      <c r="G1460" s="53"/>
      <c r="H1460" s="46"/>
      <c r="I1460" s="46">
        <v>-0.68407745131156505</v>
      </c>
      <c r="J1460" s="32">
        <f>$K$1091</f>
        <v>12</v>
      </c>
    </row>
    <row r="1461" spans="2:10" x14ac:dyDescent="0.25">
      <c r="B1461" s="53"/>
      <c r="C1461" s="46"/>
      <c r="D1461" s="46">
        <v>-0.41459691565230355</v>
      </c>
      <c r="E1461" s="32">
        <f>$F$1199</f>
        <v>23</v>
      </c>
      <c r="G1461" s="53"/>
      <c r="H1461" s="46"/>
      <c r="I1461" s="46">
        <v>-0.68174793437369874</v>
      </c>
      <c r="J1461" s="32">
        <f>$K$1091</f>
        <v>12</v>
      </c>
    </row>
    <row r="1462" spans="2:10" x14ac:dyDescent="0.25">
      <c r="B1462" s="53"/>
      <c r="C1462" s="46"/>
      <c r="D1462" s="46">
        <v>-0.41114983468281174</v>
      </c>
      <c r="E1462" s="32">
        <f>$F$1199</f>
        <v>23</v>
      </c>
      <c r="G1462" s="53"/>
      <c r="H1462" s="46"/>
      <c r="I1462" s="46">
        <v>-0.68174793437369874</v>
      </c>
      <c r="J1462" s="32">
        <v>0</v>
      </c>
    </row>
    <row r="1463" spans="2:10" x14ac:dyDescent="0.25">
      <c r="B1463" s="53"/>
      <c r="C1463" s="46"/>
      <c r="D1463" s="46">
        <v>-0.41114983468281174</v>
      </c>
      <c r="E1463" s="32">
        <v>0</v>
      </c>
      <c r="G1463" s="53"/>
      <c r="H1463" s="46"/>
      <c r="I1463" s="46">
        <v>-0.67941841743583242</v>
      </c>
      <c r="J1463" s="32">
        <v>0</v>
      </c>
    </row>
    <row r="1464" spans="2:10" x14ac:dyDescent="0.25">
      <c r="B1464" s="53"/>
      <c r="C1464" s="46"/>
      <c r="D1464" s="46">
        <v>-0.40770275371331999</v>
      </c>
      <c r="E1464" s="32">
        <v>0</v>
      </c>
      <c r="G1464" s="53"/>
      <c r="H1464" s="46"/>
      <c r="I1464" s="46">
        <v>-0.67941841743583242</v>
      </c>
      <c r="J1464" s="32">
        <f>$K$1091</f>
        <v>12</v>
      </c>
    </row>
    <row r="1465" spans="2:10" x14ac:dyDescent="0.25">
      <c r="B1465" s="53"/>
      <c r="C1465" s="46"/>
      <c r="D1465" s="46">
        <v>-0.40770275371331999</v>
      </c>
      <c r="E1465" s="32">
        <f>$F$1199</f>
        <v>23</v>
      </c>
      <c r="G1465" s="53"/>
      <c r="H1465" s="46"/>
      <c r="I1465" s="46">
        <v>-0.67708890049796611</v>
      </c>
      <c r="J1465" s="32">
        <f>$K$1091</f>
        <v>12</v>
      </c>
    </row>
    <row r="1466" spans="2:10" x14ac:dyDescent="0.25">
      <c r="B1466" s="53"/>
      <c r="C1466" s="46"/>
      <c r="D1466" s="46">
        <v>-0.40425567274382818</v>
      </c>
      <c r="E1466" s="32">
        <f>$F$1199</f>
        <v>23</v>
      </c>
      <c r="G1466" s="53"/>
      <c r="H1466" s="46"/>
      <c r="I1466" s="46">
        <v>-0.67708890049796611</v>
      </c>
      <c r="J1466" s="32">
        <v>0</v>
      </c>
    </row>
    <row r="1467" spans="2:10" x14ac:dyDescent="0.25">
      <c r="B1467" s="53"/>
      <c r="C1467" s="46"/>
      <c r="D1467" s="46">
        <v>-0.40425567274382818</v>
      </c>
      <c r="E1467" s="32">
        <v>0</v>
      </c>
      <c r="G1467" s="53"/>
      <c r="H1467" s="46"/>
      <c r="I1467" s="46">
        <v>-0.67475938356009979</v>
      </c>
      <c r="J1467" s="32">
        <v>0</v>
      </c>
    </row>
    <row r="1468" spans="2:10" x14ac:dyDescent="0.25">
      <c r="B1468" s="53"/>
      <c r="C1468" s="46"/>
      <c r="D1468" s="46">
        <v>-0.40080859177433642</v>
      </c>
      <c r="E1468" s="32">
        <v>0</v>
      </c>
      <c r="G1468" s="53"/>
      <c r="H1468" s="46"/>
      <c r="I1468" s="46">
        <v>-0.67475938356009979</v>
      </c>
      <c r="J1468" s="32">
        <f>$K$1091</f>
        <v>12</v>
      </c>
    </row>
    <row r="1469" spans="2:10" x14ac:dyDescent="0.25">
      <c r="B1469" s="53"/>
      <c r="C1469" s="46"/>
      <c r="D1469" s="46">
        <v>-0.40080859177433642</v>
      </c>
      <c r="E1469" s="32">
        <f>$F$1199</f>
        <v>23</v>
      </c>
      <c r="G1469" s="53"/>
      <c r="H1469" s="46"/>
      <c r="I1469" s="46">
        <v>-0.67242986662223347</v>
      </c>
      <c r="J1469" s="32">
        <f>$K$1091</f>
        <v>12</v>
      </c>
    </row>
    <row r="1470" spans="2:10" x14ac:dyDescent="0.25">
      <c r="B1470" s="53"/>
      <c r="C1470" s="46"/>
      <c r="D1470" s="46">
        <v>-0.39736151080484466</v>
      </c>
      <c r="E1470" s="32">
        <f>$F$1199</f>
        <v>23</v>
      </c>
      <c r="G1470" s="53"/>
      <c r="H1470" s="46"/>
      <c r="I1470" s="46">
        <v>-0.67242986662223347</v>
      </c>
      <c r="J1470" s="32">
        <v>0</v>
      </c>
    </row>
    <row r="1471" spans="2:10" x14ac:dyDescent="0.25">
      <c r="B1471" s="53"/>
      <c r="C1471" s="46"/>
      <c r="D1471" s="46">
        <v>-0.39736151080484466</v>
      </c>
      <c r="E1471" s="32">
        <v>0</v>
      </c>
      <c r="G1471" s="53"/>
      <c r="H1471" s="46"/>
      <c r="I1471" s="46">
        <v>-0.67010034968436716</v>
      </c>
      <c r="J1471" s="32">
        <v>0</v>
      </c>
    </row>
    <row r="1472" spans="2:10" x14ac:dyDescent="0.25">
      <c r="B1472" s="53"/>
      <c r="C1472" s="46"/>
      <c r="D1472" s="46">
        <v>-0.39391442983535285</v>
      </c>
      <c r="E1472" s="32">
        <v>0</v>
      </c>
      <c r="G1472" s="53"/>
      <c r="H1472" s="46"/>
      <c r="I1472" s="46">
        <v>-0.67010034968436716</v>
      </c>
      <c r="J1472" s="32">
        <f>$K$1091</f>
        <v>12</v>
      </c>
    </row>
    <row r="1473" spans="2:10" x14ac:dyDescent="0.25">
      <c r="B1473" s="53"/>
      <c r="C1473" s="46"/>
      <c r="D1473" s="46">
        <v>-0.39391442983535285</v>
      </c>
      <c r="E1473" s="32">
        <f>$F$1199</f>
        <v>23</v>
      </c>
      <c r="G1473" s="53"/>
      <c r="H1473" s="46"/>
      <c r="I1473" s="46">
        <v>-0.66777083274650084</v>
      </c>
      <c r="J1473" s="32">
        <f>$K$1091</f>
        <v>12</v>
      </c>
    </row>
    <row r="1474" spans="2:10" x14ac:dyDescent="0.25">
      <c r="B1474" s="53"/>
      <c r="C1474" s="46"/>
      <c r="D1474" s="46">
        <v>-0.3904673488658611</v>
      </c>
      <c r="E1474" s="32">
        <f>$F$1199</f>
        <v>23</v>
      </c>
      <c r="G1474" s="53"/>
      <c r="H1474" s="46"/>
      <c r="I1474" s="46">
        <v>-0.66777083274650084</v>
      </c>
      <c r="J1474" s="32">
        <v>0</v>
      </c>
    </row>
    <row r="1475" spans="2:10" x14ac:dyDescent="0.25">
      <c r="B1475" s="53"/>
      <c r="C1475" s="46"/>
      <c r="D1475" s="46">
        <v>-0.3904673488658611</v>
      </c>
      <c r="E1475" s="32">
        <v>0</v>
      </c>
      <c r="G1475" s="53"/>
      <c r="H1475" s="46"/>
      <c r="I1475" s="46">
        <v>-0.66544131580863453</v>
      </c>
      <c r="J1475" s="32">
        <v>0</v>
      </c>
    </row>
    <row r="1476" spans="2:10" x14ac:dyDescent="0.25">
      <c r="B1476" s="53"/>
      <c r="C1476" s="46"/>
      <c r="D1476" s="46">
        <v>-0.38702026789636929</v>
      </c>
      <c r="E1476" s="32">
        <v>0</v>
      </c>
      <c r="G1476" s="53"/>
      <c r="H1476" s="46"/>
      <c r="I1476" s="46">
        <v>-0.66544131580863453</v>
      </c>
      <c r="J1476" s="32">
        <f>$K$1091</f>
        <v>12</v>
      </c>
    </row>
    <row r="1477" spans="2:10" x14ac:dyDescent="0.25">
      <c r="B1477" s="53"/>
      <c r="C1477" s="46"/>
      <c r="D1477" s="46">
        <v>-0.38702026789636929</v>
      </c>
      <c r="E1477" s="32">
        <f>$F$1199</f>
        <v>23</v>
      </c>
      <c r="G1477" s="53"/>
      <c r="H1477" s="46"/>
      <c r="I1477" s="46">
        <v>-0.66311179887076821</v>
      </c>
      <c r="J1477" s="32">
        <f>$K$1091</f>
        <v>12</v>
      </c>
    </row>
    <row r="1478" spans="2:10" x14ac:dyDescent="0.25">
      <c r="B1478" s="53"/>
      <c r="C1478" s="46"/>
      <c r="D1478" s="46">
        <v>-0.38357318692687753</v>
      </c>
      <c r="E1478" s="32">
        <f>$F$1199</f>
        <v>23</v>
      </c>
      <c r="G1478" s="53"/>
      <c r="H1478" s="46"/>
      <c r="I1478" s="46">
        <v>-0.66311179887076821</v>
      </c>
      <c r="J1478" s="32">
        <v>0</v>
      </c>
    </row>
    <row r="1479" spans="2:10" x14ac:dyDescent="0.25">
      <c r="B1479" s="53"/>
      <c r="C1479" s="46"/>
      <c r="D1479" s="46">
        <v>-0.38357318692687753</v>
      </c>
      <c r="E1479" s="32">
        <v>0</v>
      </c>
      <c r="G1479" s="53"/>
      <c r="H1479" s="46"/>
      <c r="I1479" s="46">
        <v>-0.66078228193290189</v>
      </c>
      <c r="J1479" s="32">
        <v>0</v>
      </c>
    </row>
    <row r="1480" spans="2:10" x14ac:dyDescent="0.25">
      <c r="B1480" s="53"/>
      <c r="C1480" s="46"/>
      <c r="D1480" s="46">
        <v>-0.38012610595738572</v>
      </c>
      <c r="E1480" s="32">
        <v>0</v>
      </c>
      <c r="G1480" s="53"/>
      <c r="H1480" s="46"/>
      <c r="I1480" s="46">
        <v>-0.66078228193290189</v>
      </c>
      <c r="J1480" s="32">
        <f>$K$1091</f>
        <v>12</v>
      </c>
    </row>
    <row r="1481" spans="2:10" x14ac:dyDescent="0.25">
      <c r="B1481" s="53"/>
      <c r="C1481" s="46"/>
      <c r="D1481" s="46">
        <v>-0.38012610595738572</v>
      </c>
      <c r="E1481" s="32">
        <f>$F$1199</f>
        <v>23</v>
      </c>
      <c r="G1481" s="53"/>
      <c r="H1481" s="46"/>
      <c r="I1481" s="46">
        <v>-0.65961752346396874</v>
      </c>
      <c r="J1481" s="32">
        <f>$K$1091</f>
        <v>12</v>
      </c>
    </row>
    <row r="1482" spans="2:10" x14ac:dyDescent="0.25">
      <c r="B1482" s="53"/>
      <c r="C1482" s="46"/>
      <c r="D1482" s="46">
        <v>-0.37667902498789396</v>
      </c>
      <c r="E1482" s="32">
        <f>$F$1199</f>
        <v>23</v>
      </c>
      <c r="G1482" s="53"/>
      <c r="H1482" s="46"/>
      <c r="I1482" s="46">
        <v>-0.65961752346396874</v>
      </c>
      <c r="J1482" s="32">
        <v>0</v>
      </c>
    </row>
    <row r="1483" spans="2:10" x14ac:dyDescent="0.25">
      <c r="B1483" s="53"/>
      <c r="C1483" s="46"/>
      <c r="D1483" s="46">
        <v>-0.37667902498789396</v>
      </c>
      <c r="E1483" s="32">
        <v>0</v>
      </c>
      <c r="G1483" s="53"/>
      <c r="H1483" s="46"/>
      <c r="I1483" s="46">
        <v>-0.65961752346396874</v>
      </c>
      <c r="J1483" s="32">
        <v>0</v>
      </c>
    </row>
    <row r="1484" spans="2:10" x14ac:dyDescent="0.25">
      <c r="B1484" s="53"/>
      <c r="C1484" s="46"/>
      <c r="D1484" s="46">
        <v>-0.37323194401840221</v>
      </c>
      <c r="E1484" s="32">
        <v>0</v>
      </c>
      <c r="G1484" s="53"/>
      <c r="H1484" s="46"/>
      <c r="I1484" s="46">
        <v>-0.65961752346396874</v>
      </c>
      <c r="J1484" s="32">
        <f>$K$1092</f>
        <v>17</v>
      </c>
    </row>
    <row r="1485" spans="2:10" x14ac:dyDescent="0.25">
      <c r="B1485" s="53"/>
      <c r="C1485" s="46"/>
      <c r="D1485" s="46">
        <v>-0.37323194401840221</v>
      </c>
      <c r="E1485" s="32">
        <f>$F$1199</f>
        <v>23</v>
      </c>
      <c r="G1485" s="53"/>
      <c r="H1485" s="46"/>
      <c r="I1485" s="46">
        <v>-0.65728800652610231</v>
      </c>
      <c r="J1485" s="32">
        <f>$K$1092</f>
        <v>17</v>
      </c>
    </row>
    <row r="1486" spans="2:10" x14ac:dyDescent="0.25">
      <c r="B1486" s="53"/>
      <c r="C1486" s="46"/>
      <c r="D1486" s="46">
        <v>-0.36978486304891039</v>
      </c>
      <c r="E1486" s="32">
        <f>$F$1199</f>
        <v>23</v>
      </c>
      <c r="G1486" s="53"/>
      <c r="H1486" s="46"/>
      <c r="I1486" s="46">
        <v>-0.65728800652610231</v>
      </c>
      <c r="J1486" s="32">
        <v>0</v>
      </c>
    </row>
    <row r="1487" spans="2:10" x14ac:dyDescent="0.25">
      <c r="B1487" s="53"/>
      <c r="C1487" s="46"/>
      <c r="D1487" s="46">
        <v>-0.36978486304891039</v>
      </c>
      <c r="E1487" s="32">
        <v>0</v>
      </c>
      <c r="G1487" s="53"/>
      <c r="H1487" s="46"/>
      <c r="I1487" s="46">
        <v>-0.65495848958823599</v>
      </c>
      <c r="J1487" s="32">
        <v>0</v>
      </c>
    </row>
    <row r="1488" spans="2:10" x14ac:dyDescent="0.25">
      <c r="B1488" s="53"/>
      <c r="C1488" s="46"/>
      <c r="D1488" s="46">
        <v>-0.36633778207941864</v>
      </c>
      <c r="E1488" s="32">
        <v>0</v>
      </c>
      <c r="G1488" s="53"/>
      <c r="H1488" s="46"/>
      <c r="I1488" s="46">
        <v>-0.65495848958823599</v>
      </c>
      <c r="J1488" s="32">
        <f>$K$1092</f>
        <v>17</v>
      </c>
    </row>
    <row r="1489" spans="2:10" x14ac:dyDescent="0.25">
      <c r="B1489" s="53"/>
      <c r="C1489" s="46"/>
      <c r="D1489" s="46">
        <v>-0.36633778207941864</v>
      </c>
      <c r="E1489" s="32">
        <f>$F$1199</f>
        <v>23</v>
      </c>
      <c r="G1489" s="53"/>
      <c r="H1489" s="46"/>
      <c r="I1489" s="46">
        <v>-0.65262897265036968</v>
      </c>
      <c r="J1489" s="32">
        <f>$K$1092</f>
        <v>17</v>
      </c>
    </row>
    <row r="1490" spans="2:10" x14ac:dyDescent="0.25">
      <c r="B1490" s="53"/>
      <c r="C1490" s="46"/>
      <c r="D1490" s="46">
        <v>-0.36289070110992683</v>
      </c>
      <c r="E1490" s="32">
        <f>$F$1199</f>
        <v>23</v>
      </c>
      <c r="G1490" s="53"/>
      <c r="H1490" s="46"/>
      <c r="I1490" s="46">
        <v>-0.65262897265036968</v>
      </c>
      <c r="J1490" s="32">
        <v>0</v>
      </c>
    </row>
    <row r="1491" spans="2:10" x14ac:dyDescent="0.25">
      <c r="B1491" s="53"/>
      <c r="C1491" s="46"/>
      <c r="D1491" s="46">
        <v>-0.36289070110992683</v>
      </c>
      <c r="E1491" s="32">
        <v>0</v>
      </c>
      <c r="G1491" s="53"/>
      <c r="H1491" s="46"/>
      <c r="I1491" s="46">
        <v>-0.65029945571250336</v>
      </c>
      <c r="J1491" s="32">
        <v>0</v>
      </c>
    </row>
    <row r="1492" spans="2:10" x14ac:dyDescent="0.25">
      <c r="B1492" s="53"/>
      <c r="C1492" s="46"/>
      <c r="D1492" s="46">
        <v>-0.35944362014043507</v>
      </c>
      <c r="E1492" s="32">
        <v>0</v>
      </c>
      <c r="G1492" s="53"/>
      <c r="H1492" s="46"/>
      <c r="I1492" s="46">
        <v>-0.65029945571250336</v>
      </c>
      <c r="J1492" s="32">
        <f>$K$1092</f>
        <v>17</v>
      </c>
    </row>
    <row r="1493" spans="2:10" x14ac:dyDescent="0.25">
      <c r="B1493" s="53"/>
      <c r="C1493" s="46"/>
      <c r="D1493" s="46">
        <v>-0.35944362014043507</v>
      </c>
      <c r="E1493" s="32">
        <f>$F$1199</f>
        <v>23</v>
      </c>
      <c r="G1493" s="53"/>
      <c r="H1493" s="46"/>
      <c r="I1493" s="46">
        <v>-0.64796993877463704</v>
      </c>
      <c r="J1493" s="32">
        <f>$K$1092</f>
        <v>17</v>
      </c>
    </row>
    <row r="1494" spans="2:10" x14ac:dyDescent="0.25">
      <c r="B1494" s="53"/>
      <c r="C1494" s="46"/>
      <c r="D1494" s="46">
        <v>-0.35599653917094332</v>
      </c>
      <c r="E1494" s="32">
        <f>$F$1199</f>
        <v>23</v>
      </c>
      <c r="G1494" s="53"/>
      <c r="H1494" s="46"/>
      <c r="I1494" s="46">
        <v>-0.64796993877463704</v>
      </c>
      <c r="J1494" s="32">
        <v>0</v>
      </c>
    </row>
    <row r="1495" spans="2:10" x14ac:dyDescent="0.25">
      <c r="B1495" s="53"/>
      <c r="C1495" s="46"/>
      <c r="D1495" s="46">
        <v>-0.35599653917094332</v>
      </c>
      <c r="E1495" s="32">
        <v>0</v>
      </c>
      <c r="G1495" s="53"/>
      <c r="H1495" s="46"/>
      <c r="I1495" s="46">
        <v>-0.64564042183677073</v>
      </c>
      <c r="J1495" s="32">
        <v>0</v>
      </c>
    </row>
    <row r="1496" spans="2:10" x14ac:dyDescent="0.25">
      <c r="B1496" s="53"/>
      <c r="C1496" s="46"/>
      <c r="D1496" s="46">
        <v>-0.3525494582014515</v>
      </c>
      <c r="E1496" s="32">
        <v>0</v>
      </c>
      <c r="G1496" s="53"/>
      <c r="H1496" s="46"/>
      <c r="I1496" s="46">
        <v>-0.64564042183677073</v>
      </c>
      <c r="J1496" s="32">
        <f>$K$1092</f>
        <v>17</v>
      </c>
    </row>
    <row r="1497" spans="2:10" x14ac:dyDescent="0.25">
      <c r="B1497" s="53"/>
      <c r="C1497" s="46"/>
      <c r="D1497" s="46">
        <v>-0.3525494582014515</v>
      </c>
      <c r="E1497" s="32">
        <f>$F$1199</f>
        <v>23</v>
      </c>
      <c r="G1497" s="53"/>
      <c r="H1497" s="46"/>
      <c r="I1497" s="46">
        <v>-0.64331090489890441</v>
      </c>
      <c r="J1497" s="32">
        <f>$K$1092</f>
        <v>17</v>
      </c>
    </row>
    <row r="1498" spans="2:10" x14ac:dyDescent="0.25">
      <c r="B1498" s="53"/>
      <c r="C1498" s="46"/>
      <c r="D1498" s="46">
        <v>-0.34910237723195975</v>
      </c>
      <c r="E1498" s="32">
        <f>$F$1199</f>
        <v>23</v>
      </c>
      <c r="G1498" s="53"/>
      <c r="H1498" s="46"/>
      <c r="I1498" s="46">
        <v>-0.64331090489890441</v>
      </c>
      <c r="J1498" s="32">
        <v>0</v>
      </c>
    </row>
    <row r="1499" spans="2:10" x14ac:dyDescent="0.25">
      <c r="B1499" s="53"/>
      <c r="C1499" s="46"/>
      <c r="D1499" s="46">
        <v>-0.34910237723195975</v>
      </c>
      <c r="E1499" s="32">
        <v>0</v>
      </c>
      <c r="G1499" s="53"/>
      <c r="H1499" s="46"/>
      <c r="I1499" s="46">
        <v>-0.6409813879610381</v>
      </c>
      <c r="J1499" s="32">
        <v>0</v>
      </c>
    </row>
    <row r="1500" spans="2:10" x14ac:dyDescent="0.25">
      <c r="B1500" s="53"/>
      <c r="C1500" s="46"/>
      <c r="D1500" s="46">
        <v>-0.34565529626246794</v>
      </c>
      <c r="E1500" s="32">
        <v>0</v>
      </c>
      <c r="G1500" s="53"/>
      <c r="H1500" s="46"/>
      <c r="I1500" s="46">
        <v>-0.6409813879610381</v>
      </c>
      <c r="J1500" s="32">
        <f>$K$1092</f>
        <v>17</v>
      </c>
    </row>
    <row r="1501" spans="2:10" x14ac:dyDescent="0.25">
      <c r="B1501" s="53"/>
      <c r="C1501" s="46"/>
      <c r="D1501" s="46">
        <v>-0.34565529626246794</v>
      </c>
      <c r="E1501" s="32">
        <f>$F$1199</f>
        <v>23</v>
      </c>
      <c r="G1501" s="53"/>
      <c r="H1501" s="46"/>
      <c r="I1501" s="46">
        <v>-0.63865187102317178</v>
      </c>
      <c r="J1501" s="32">
        <f>$K$1092</f>
        <v>17</v>
      </c>
    </row>
    <row r="1502" spans="2:10" x14ac:dyDescent="0.25">
      <c r="B1502" s="53"/>
      <c r="C1502" s="46"/>
      <c r="D1502" s="46">
        <v>-0.34220821529297618</v>
      </c>
      <c r="E1502" s="32">
        <f>$F$1199</f>
        <v>23</v>
      </c>
      <c r="G1502" s="53"/>
      <c r="H1502" s="46"/>
      <c r="I1502" s="46">
        <v>-0.63865187102317178</v>
      </c>
      <c r="J1502" s="32">
        <v>0</v>
      </c>
    </row>
    <row r="1503" spans="2:10" x14ac:dyDescent="0.25">
      <c r="B1503" s="53"/>
      <c r="C1503" s="46"/>
      <c r="D1503" s="46">
        <v>-0.34220821529297618</v>
      </c>
      <c r="E1503" s="32">
        <v>0</v>
      </c>
      <c r="G1503" s="53"/>
      <c r="H1503" s="46"/>
      <c r="I1503" s="46">
        <v>-0.63632235408530546</v>
      </c>
      <c r="J1503" s="32">
        <v>0</v>
      </c>
    </row>
    <row r="1504" spans="2:10" x14ac:dyDescent="0.25">
      <c r="B1504" s="53"/>
      <c r="C1504" s="46"/>
      <c r="D1504" s="46">
        <v>-0.33876113432348443</v>
      </c>
      <c r="E1504" s="32">
        <v>0</v>
      </c>
      <c r="G1504" s="53"/>
      <c r="H1504" s="46"/>
      <c r="I1504" s="46">
        <v>-0.63632235408530546</v>
      </c>
      <c r="J1504" s="32">
        <f>$K$1092</f>
        <v>17</v>
      </c>
    </row>
    <row r="1505" spans="2:10" x14ac:dyDescent="0.25">
      <c r="B1505" s="53"/>
      <c r="C1505" s="46"/>
      <c r="D1505" s="46">
        <v>-0.33876113432348443</v>
      </c>
      <c r="E1505" s="32">
        <f>$F$1199</f>
        <v>23</v>
      </c>
      <c r="G1505" s="53"/>
      <c r="H1505" s="46"/>
      <c r="I1505" s="46">
        <v>-0.63399283714743915</v>
      </c>
      <c r="J1505" s="32">
        <f>$K$1092</f>
        <v>17</v>
      </c>
    </row>
    <row r="1506" spans="2:10" x14ac:dyDescent="0.25">
      <c r="B1506" s="53"/>
      <c r="C1506" s="46"/>
      <c r="D1506" s="46">
        <v>-0.33531405335399261</v>
      </c>
      <c r="E1506" s="32">
        <f>$F$1199</f>
        <v>23</v>
      </c>
      <c r="G1506" s="53"/>
      <c r="H1506" s="46"/>
      <c r="I1506" s="46">
        <v>-0.63399283714743915</v>
      </c>
      <c r="J1506" s="32">
        <v>0</v>
      </c>
    </row>
    <row r="1507" spans="2:10" x14ac:dyDescent="0.25">
      <c r="B1507" s="53"/>
      <c r="C1507" s="46"/>
      <c r="D1507" s="46">
        <v>-0.33531405335399261</v>
      </c>
      <c r="E1507" s="32">
        <v>0</v>
      </c>
      <c r="G1507" s="53"/>
      <c r="H1507" s="46"/>
      <c r="I1507" s="46">
        <v>-0.63166332020957283</v>
      </c>
      <c r="J1507" s="32">
        <v>0</v>
      </c>
    </row>
    <row r="1508" spans="2:10" x14ac:dyDescent="0.25">
      <c r="B1508" s="53"/>
      <c r="C1508" s="46"/>
      <c r="D1508" s="46">
        <v>-0.33186697238450086</v>
      </c>
      <c r="E1508" s="32">
        <v>0</v>
      </c>
      <c r="G1508" s="53"/>
      <c r="H1508" s="46"/>
      <c r="I1508" s="46">
        <v>-0.63166332020957283</v>
      </c>
      <c r="J1508" s="32">
        <f>$K$1092</f>
        <v>17</v>
      </c>
    </row>
    <row r="1509" spans="2:10" x14ac:dyDescent="0.25">
      <c r="B1509" s="53"/>
      <c r="C1509" s="46"/>
      <c r="D1509" s="46">
        <v>-0.33186697238450086</v>
      </c>
      <c r="E1509" s="32">
        <f>$F$1199</f>
        <v>23</v>
      </c>
      <c r="G1509" s="53"/>
      <c r="H1509" s="46"/>
      <c r="I1509" s="46">
        <v>-0.62933380327170652</v>
      </c>
      <c r="J1509" s="32">
        <f>$K$1092</f>
        <v>17</v>
      </c>
    </row>
    <row r="1510" spans="2:10" x14ac:dyDescent="0.25">
      <c r="B1510" s="53"/>
      <c r="C1510" s="46"/>
      <c r="D1510" s="46">
        <v>-0.32841989141500905</v>
      </c>
      <c r="E1510" s="32">
        <f>$F$1199</f>
        <v>23</v>
      </c>
      <c r="G1510" s="53"/>
      <c r="H1510" s="46"/>
      <c r="I1510" s="46">
        <v>-0.62933380327170652</v>
      </c>
      <c r="J1510" s="32">
        <v>0</v>
      </c>
    </row>
    <row r="1511" spans="2:10" x14ac:dyDescent="0.25">
      <c r="B1511" s="53"/>
      <c r="C1511" s="46"/>
      <c r="D1511" s="46">
        <v>-0.32841989141500905</v>
      </c>
      <c r="E1511" s="32">
        <v>0</v>
      </c>
      <c r="G1511" s="53"/>
      <c r="H1511" s="46"/>
      <c r="I1511" s="46">
        <v>-0.6270042863338402</v>
      </c>
      <c r="J1511" s="32">
        <v>0</v>
      </c>
    </row>
    <row r="1512" spans="2:10" x14ac:dyDescent="0.25">
      <c r="B1512" s="53"/>
      <c r="C1512" s="46"/>
      <c r="D1512" s="46">
        <v>-0.32497281044551729</v>
      </c>
      <c r="E1512" s="32">
        <v>0</v>
      </c>
      <c r="G1512" s="53"/>
      <c r="H1512" s="46"/>
      <c r="I1512" s="46">
        <v>-0.6270042863338402</v>
      </c>
      <c r="J1512" s="32">
        <f>$K$1092</f>
        <v>17</v>
      </c>
    </row>
    <row r="1513" spans="2:10" x14ac:dyDescent="0.25">
      <c r="B1513" s="53"/>
      <c r="C1513" s="46"/>
      <c r="D1513" s="46">
        <v>-0.32497281044551729</v>
      </c>
      <c r="E1513" s="32">
        <f>$F$1199</f>
        <v>23</v>
      </c>
      <c r="G1513" s="53"/>
      <c r="H1513" s="46"/>
      <c r="I1513" s="46">
        <v>-0.62467476939597388</v>
      </c>
      <c r="J1513" s="32">
        <f>$K$1092</f>
        <v>17</v>
      </c>
    </row>
    <row r="1514" spans="2:10" x14ac:dyDescent="0.25">
      <c r="B1514" s="53"/>
      <c r="C1514" s="46"/>
      <c r="D1514" s="46">
        <v>-0.32152572947602548</v>
      </c>
      <c r="E1514" s="32">
        <f>$F$1199</f>
        <v>23</v>
      </c>
      <c r="G1514" s="53"/>
      <c r="H1514" s="46"/>
      <c r="I1514" s="46">
        <v>-0.62467476939597388</v>
      </c>
      <c r="J1514" s="32">
        <v>0</v>
      </c>
    </row>
    <row r="1515" spans="2:10" x14ac:dyDescent="0.25">
      <c r="B1515" s="53"/>
      <c r="C1515" s="46"/>
      <c r="D1515" s="46">
        <v>-0.32152572947602548</v>
      </c>
      <c r="E1515" s="32">
        <v>0</v>
      </c>
      <c r="G1515" s="53"/>
      <c r="H1515" s="46"/>
      <c r="I1515" s="46">
        <v>-0.62234525245810757</v>
      </c>
      <c r="J1515" s="32">
        <v>0</v>
      </c>
    </row>
    <row r="1516" spans="2:10" x14ac:dyDescent="0.25">
      <c r="B1516" s="53"/>
      <c r="C1516" s="46"/>
      <c r="D1516" s="46">
        <v>-0.31807864850653372</v>
      </c>
      <c r="E1516" s="32">
        <v>0</v>
      </c>
      <c r="G1516" s="53"/>
      <c r="H1516" s="46"/>
      <c r="I1516" s="46">
        <v>-0.62234525245810757</v>
      </c>
      <c r="J1516" s="32">
        <f>$K$1092</f>
        <v>17</v>
      </c>
    </row>
    <row r="1517" spans="2:10" x14ac:dyDescent="0.25">
      <c r="B1517" s="53"/>
      <c r="C1517" s="46"/>
      <c r="D1517" s="46">
        <v>-0.31807864850653372</v>
      </c>
      <c r="E1517" s="32">
        <f>$F$1199</f>
        <v>23</v>
      </c>
      <c r="G1517" s="53"/>
      <c r="H1517" s="46"/>
      <c r="I1517" s="46">
        <v>-0.62001573552024125</v>
      </c>
      <c r="J1517" s="32">
        <f>$K$1092</f>
        <v>17</v>
      </c>
    </row>
    <row r="1518" spans="2:10" x14ac:dyDescent="0.25">
      <c r="B1518" s="53"/>
      <c r="C1518" s="46"/>
      <c r="D1518" s="46">
        <v>-0.31463156753704197</v>
      </c>
      <c r="E1518" s="32">
        <f>$F$1199</f>
        <v>23</v>
      </c>
      <c r="G1518" s="53"/>
      <c r="H1518" s="46"/>
      <c r="I1518" s="46">
        <v>-0.62001573552024125</v>
      </c>
      <c r="J1518" s="32">
        <v>0</v>
      </c>
    </row>
    <row r="1519" spans="2:10" x14ac:dyDescent="0.25">
      <c r="B1519" s="53"/>
      <c r="C1519" s="46"/>
      <c r="D1519" s="46">
        <v>-0.31463156753704197</v>
      </c>
      <c r="E1519" s="32">
        <v>0</v>
      </c>
      <c r="G1519" s="53"/>
      <c r="H1519" s="46"/>
      <c r="I1519" s="46">
        <v>-0.61768621858237494</v>
      </c>
      <c r="J1519" s="32">
        <v>0</v>
      </c>
    </row>
    <row r="1520" spans="2:10" x14ac:dyDescent="0.25">
      <c r="B1520" s="53"/>
      <c r="C1520" s="46"/>
      <c r="D1520" s="46">
        <v>-0.31118448656755016</v>
      </c>
      <c r="E1520" s="32">
        <v>0</v>
      </c>
      <c r="G1520" s="53"/>
      <c r="H1520" s="46"/>
      <c r="I1520" s="46">
        <v>-0.61768621858237494</v>
      </c>
      <c r="J1520" s="32">
        <f>$K$1092</f>
        <v>17</v>
      </c>
    </row>
    <row r="1521" spans="2:10" x14ac:dyDescent="0.25">
      <c r="B1521" s="53"/>
      <c r="C1521" s="46"/>
      <c r="D1521" s="46">
        <v>-0.31118448656755016</v>
      </c>
      <c r="E1521" s="32">
        <f>$F$1199</f>
        <v>23</v>
      </c>
      <c r="G1521" s="53"/>
      <c r="H1521" s="46"/>
      <c r="I1521" s="46">
        <v>-0.61535670164450862</v>
      </c>
      <c r="J1521" s="32">
        <f>$K$1092</f>
        <v>17</v>
      </c>
    </row>
    <row r="1522" spans="2:10" x14ac:dyDescent="0.25">
      <c r="B1522" s="53"/>
      <c r="C1522" s="46"/>
      <c r="D1522" s="46">
        <v>-0.3077374055980584</v>
      </c>
      <c r="E1522" s="32">
        <f>$F$1199</f>
        <v>23</v>
      </c>
      <c r="G1522" s="53"/>
      <c r="H1522" s="46"/>
      <c r="I1522" s="46">
        <v>-0.61535670164450862</v>
      </c>
      <c r="J1522" s="32">
        <v>0</v>
      </c>
    </row>
    <row r="1523" spans="2:10" x14ac:dyDescent="0.25">
      <c r="B1523" s="53"/>
      <c r="C1523" s="46"/>
      <c r="D1523" s="46">
        <v>-0.3077374055980584</v>
      </c>
      <c r="E1523" s="32">
        <v>0</v>
      </c>
      <c r="G1523" s="53"/>
      <c r="H1523" s="46"/>
      <c r="I1523" s="46">
        <v>-0.6130271847066423</v>
      </c>
      <c r="J1523" s="32">
        <v>0</v>
      </c>
    </row>
    <row r="1524" spans="2:10" x14ac:dyDescent="0.25">
      <c r="B1524" s="53"/>
      <c r="C1524" s="46"/>
      <c r="D1524" s="46">
        <v>-0.30429032462856659</v>
      </c>
      <c r="E1524" s="32">
        <v>0</v>
      </c>
      <c r="G1524" s="53"/>
      <c r="H1524" s="46"/>
      <c r="I1524" s="46">
        <v>-0.6130271847066423</v>
      </c>
      <c r="J1524" s="32">
        <f>$K$1092</f>
        <v>17</v>
      </c>
    </row>
    <row r="1525" spans="2:10" x14ac:dyDescent="0.25">
      <c r="B1525" s="53"/>
      <c r="C1525" s="46"/>
      <c r="D1525" s="46">
        <v>-0.30429032462856659</v>
      </c>
      <c r="E1525" s="32">
        <f>$F$1199</f>
        <v>23</v>
      </c>
      <c r="G1525" s="53"/>
      <c r="H1525" s="46"/>
      <c r="I1525" s="46">
        <v>-0.61069766776877599</v>
      </c>
      <c r="J1525" s="32">
        <f>$K$1092</f>
        <v>17</v>
      </c>
    </row>
    <row r="1526" spans="2:10" x14ac:dyDescent="0.25">
      <c r="B1526" s="53"/>
      <c r="C1526" s="46"/>
      <c r="D1526" s="46">
        <v>-0.30084324365907483</v>
      </c>
      <c r="E1526" s="32">
        <f>$F$1199</f>
        <v>23</v>
      </c>
      <c r="G1526" s="53"/>
      <c r="H1526" s="46"/>
      <c r="I1526" s="46">
        <v>-0.61069766776877599</v>
      </c>
      <c r="J1526" s="32">
        <v>0</v>
      </c>
    </row>
    <row r="1527" spans="2:10" x14ac:dyDescent="0.25">
      <c r="B1527" s="53"/>
      <c r="C1527" s="46"/>
      <c r="D1527" s="46">
        <v>-0.30084324365907483</v>
      </c>
      <c r="E1527" s="32">
        <v>0</v>
      </c>
      <c r="G1527" s="53"/>
      <c r="H1527" s="46"/>
      <c r="I1527" s="46">
        <v>-0.60836815083090967</v>
      </c>
      <c r="J1527" s="32">
        <v>0</v>
      </c>
    </row>
    <row r="1528" spans="2:10" x14ac:dyDescent="0.25">
      <c r="B1528" s="53"/>
      <c r="C1528" s="46"/>
      <c r="D1528" s="46">
        <v>-0.29739616268958308</v>
      </c>
      <c r="E1528" s="32">
        <v>0</v>
      </c>
      <c r="G1528" s="53"/>
      <c r="H1528" s="46"/>
      <c r="I1528" s="46">
        <v>-0.60836815083090967</v>
      </c>
      <c r="J1528" s="32">
        <f>$K$1092</f>
        <v>17</v>
      </c>
    </row>
    <row r="1529" spans="2:10" x14ac:dyDescent="0.25">
      <c r="B1529" s="53"/>
      <c r="C1529" s="46"/>
      <c r="D1529" s="46">
        <v>-0.29739616268958308</v>
      </c>
      <c r="E1529" s="32">
        <f>$F$1199</f>
        <v>23</v>
      </c>
      <c r="G1529" s="53"/>
      <c r="H1529" s="46"/>
      <c r="I1529" s="46">
        <v>-0.60603863389304335</v>
      </c>
      <c r="J1529" s="32">
        <f>$K$1092</f>
        <v>17</v>
      </c>
    </row>
    <row r="1530" spans="2:10" x14ac:dyDescent="0.25">
      <c r="B1530" s="53"/>
      <c r="C1530" s="46"/>
      <c r="D1530" s="46">
        <v>-0.29394908172009127</v>
      </c>
      <c r="E1530" s="32">
        <f>$F$1199</f>
        <v>23</v>
      </c>
      <c r="G1530" s="53"/>
      <c r="H1530" s="46"/>
      <c r="I1530" s="46">
        <v>-0.60603863389304335</v>
      </c>
      <c r="J1530" s="32">
        <v>0</v>
      </c>
    </row>
    <row r="1531" spans="2:10" x14ac:dyDescent="0.25">
      <c r="B1531" s="53"/>
      <c r="C1531" s="46"/>
      <c r="D1531" s="46">
        <v>-0.29394908172009127</v>
      </c>
      <c r="E1531" s="32">
        <v>0</v>
      </c>
      <c r="G1531" s="53"/>
      <c r="H1531" s="46"/>
      <c r="I1531" s="46">
        <v>-0.60370911695517704</v>
      </c>
      <c r="J1531" s="32">
        <v>0</v>
      </c>
    </row>
    <row r="1532" spans="2:10" x14ac:dyDescent="0.25">
      <c r="B1532" s="53"/>
      <c r="C1532" s="46"/>
      <c r="D1532" s="46">
        <v>-0.29050200075059951</v>
      </c>
      <c r="E1532" s="32">
        <v>0</v>
      </c>
      <c r="G1532" s="53"/>
      <c r="H1532" s="46"/>
      <c r="I1532" s="46">
        <v>-0.60370911695517704</v>
      </c>
      <c r="J1532" s="32">
        <f>$K$1092</f>
        <v>17</v>
      </c>
    </row>
    <row r="1533" spans="2:10" x14ac:dyDescent="0.25">
      <c r="B1533" s="53"/>
      <c r="C1533" s="46"/>
      <c r="D1533" s="46">
        <v>-0.29050200075059951</v>
      </c>
      <c r="E1533" s="32">
        <f>$F$1199</f>
        <v>23</v>
      </c>
      <c r="G1533" s="53"/>
      <c r="H1533" s="46"/>
      <c r="I1533" s="46">
        <v>-0.60137960001731072</v>
      </c>
      <c r="J1533" s="32">
        <f>$K$1092</f>
        <v>17</v>
      </c>
    </row>
    <row r="1534" spans="2:10" x14ac:dyDescent="0.25">
      <c r="B1534" s="53"/>
      <c r="C1534" s="46"/>
      <c r="D1534" s="46">
        <v>-0.2870549197811077</v>
      </c>
      <c r="E1534" s="32">
        <f>$F$1199</f>
        <v>23</v>
      </c>
      <c r="G1534" s="53"/>
      <c r="H1534" s="46"/>
      <c r="I1534" s="46">
        <v>-0.60137960001731072</v>
      </c>
      <c r="J1534" s="32">
        <v>0</v>
      </c>
    </row>
    <row r="1535" spans="2:10" x14ac:dyDescent="0.25">
      <c r="B1535" s="53"/>
      <c r="C1535" s="46"/>
      <c r="D1535" s="46">
        <v>-0.2870549197811077</v>
      </c>
      <c r="E1535" s="32">
        <v>0</v>
      </c>
      <c r="G1535" s="53"/>
      <c r="H1535" s="46"/>
      <c r="I1535" s="46">
        <v>-0.59905008307944441</v>
      </c>
      <c r="J1535" s="32">
        <v>0</v>
      </c>
    </row>
    <row r="1536" spans="2:10" x14ac:dyDescent="0.25">
      <c r="B1536" s="53"/>
      <c r="C1536" s="46"/>
      <c r="D1536" s="46">
        <v>-0.28360783881161594</v>
      </c>
      <c r="E1536" s="32">
        <v>0</v>
      </c>
      <c r="G1536" s="53"/>
      <c r="H1536" s="46"/>
      <c r="I1536" s="46">
        <v>-0.59905008307944441</v>
      </c>
      <c r="J1536" s="32">
        <f>$K$1092</f>
        <v>17</v>
      </c>
    </row>
    <row r="1537" spans="2:10" x14ac:dyDescent="0.25">
      <c r="B1537" s="53"/>
      <c r="C1537" s="46"/>
      <c r="D1537" s="46">
        <v>-0.28360783881161594</v>
      </c>
      <c r="E1537" s="32">
        <f>$F$1199</f>
        <v>23</v>
      </c>
      <c r="G1537" s="53"/>
      <c r="H1537" s="46"/>
      <c r="I1537" s="46">
        <v>-0.59672056614157809</v>
      </c>
      <c r="J1537" s="32">
        <f>$K$1092</f>
        <v>17</v>
      </c>
    </row>
    <row r="1538" spans="2:10" x14ac:dyDescent="0.25">
      <c r="B1538" s="53"/>
      <c r="C1538" s="46"/>
      <c r="D1538" s="46">
        <v>-0.28016075784212413</v>
      </c>
      <c r="E1538" s="32">
        <f>$F$1199</f>
        <v>23</v>
      </c>
      <c r="G1538" s="53"/>
      <c r="H1538" s="46"/>
      <c r="I1538" s="46">
        <v>-0.59672056614157809</v>
      </c>
      <c r="J1538" s="32">
        <v>0</v>
      </c>
    </row>
    <row r="1539" spans="2:10" x14ac:dyDescent="0.25">
      <c r="B1539" s="53"/>
      <c r="C1539" s="46"/>
      <c r="D1539" s="46">
        <v>-0.28016075784212413</v>
      </c>
      <c r="E1539" s="32">
        <v>0</v>
      </c>
      <c r="G1539" s="53"/>
      <c r="H1539" s="46"/>
      <c r="I1539" s="46">
        <v>-0.59439104920371177</v>
      </c>
      <c r="J1539" s="32">
        <v>0</v>
      </c>
    </row>
    <row r="1540" spans="2:10" x14ac:dyDescent="0.25">
      <c r="B1540" s="53"/>
      <c r="C1540" s="46"/>
      <c r="D1540" s="46">
        <v>-0.27671367687263237</v>
      </c>
      <c r="E1540" s="32">
        <v>0</v>
      </c>
      <c r="G1540" s="53"/>
      <c r="H1540" s="46"/>
      <c r="I1540" s="46">
        <v>-0.59439104920371177</v>
      </c>
      <c r="J1540" s="32">
        <f>$K$1092</f>
        <v>17</v>
      </c>
    </row>
    <row r="1541" spans="2:10" x14ac:dyDescent="0.25">
      <c r="B1541" s="53"/>
      <c r="C1541" s="46"/>
      <c r="D1541" s="46">
        <v>-0.27671367687263237</v>
      </c>
      <c r="E1541" s="32">
        <f>$F$1199</f>
        <v>23</v>
      </c>
      <c r="G1541" s="53"/>
      <c r="H1541" s="46"/>
      <c r="I1541" s="46">
        <v>-0.59206153226584546</v>
      </c>
      <c r="J1541" s="32">
        <f>$K$1092</f>
        <v>17</v>
      </c>
    </row>
    <row r="1542" spans="2:10" x14ac:dyDescent="0.25">
      <c r="B1542" s="53"/>
      <c r="C1542" s="46"/>
      <c r="D1542" s="46">
        <v>-0.27326659590314062</v>
      </c>
      <c r="E1542" s="32">
        <f>$F$1199</f>
        <v>23</v>
      </c>
      <c r="G1542" s="53"/>
      <c r="H1542" s="46"/>
      <c r="I1542" s="46">
        <v>-0.59206153226584546</v>
      </c>
      <c r="J1542" s="32">
        <v>0</v>
      </c>
    </row>
    <row r="1543" spans="2:10" x14ac:dyDescent="0.25">
      <c r="B1543" s="53"/>
      <c r="C1543" s="46"/>
      <c r="D1543" s="46">
        <v>-0.27326659590314062</v>
      </c>
      <c r="E1543" s="32">
        <v>0</v>
      </c>
      <c r="G1543" s="53"/>
      <c r="H1543" s="46"/>
      <c r="I1543" s="46">
        <v>-0.58973201532797914</v>
      </c>
      <c r="J1543" s="32">
        <v>0</v>
      </c>
    </row>
    <row r="1544" spans="2:10" x14ac:dyDescent="0.25">
      <c r="B1544" s="53"/>
      <c r="C1544" s="46"/>
      <c r="D1544" s="46">
        <v>-0.26981951493364881</v>
      </c>
      <c r="E1544" s="32">
        <v>0</v>
      </c>
      <c r="G1544" s="53"/>
      <c r="H1544" s="46"/>
      <c r="I1544" s="46">
        <v>-0.58973201532797914</v>
      </c>
      <c r="J1544" s="32">
        <f>$K$1092</f>
        <v>17</v>
      </c>
    </row>
    <row r="1545" spans="2:10" x14ac:dyDescent="0.25">
      <c r="B1545" s="53"/>
      <c r="C1545" s="46"/>
      <c r="D1545" s="46">
        <v>-0.26981951493364881</v>
      </c>
      <c r="E1545" s="32">
        <f>$F$1199</f>
        <v>23</v>
      </c>
      <c r="G1545" s="53"/>
      <c r="H1545" s="46"/>
      <c r="I1545" s="46">
        <v>-0.58740249839011283</v>
      </c>
      <c r="J1545" s="32">
        <f>$K$1092</f>
        <v>17</v>
      </c>
    </row>
    <row r="1546" spans="2:10" x14ac:dyDescent="0.25">
      <c r="B1546" s="53"/>
      <c r="C1546" s="46"/>
      <c r="D1546" s="46">
        <v>-0.26637243396415705</v>
      </c>
      <c r="E1546" s="32">
        <f>$F$1199</f>
        <v>23</v>
      </c>
      <c r="G1546" s="53"/>
      <c r="H1546" s="46"/>
      <c r="I1546" s="46">
        <v>-0.58740249839011283</v>
      </c>
      <c r="J1546" s="32">
        <v>0</v>
      </c>
    </row>
    <row r="1547" spans="2:10" x14ac:dyDescent="0.25">
      <c r="B1547" s="53"/>
      <c r="C1547" s="46"/>
      <c r="D1547" s="46">
        <v>-0.26637243396415705</v>
      </c>
      <c r="E1547" s="32">
        <v>0</v>
      </c>
      <c r="G1547" s="53"/>
      <c r="H1547" s="46"/>
      <c r="I1547" s="46">
        <v>-0.58507298145224651</v>
      </c>
      <c r="J1547" s="32">
        <v>0</v>
      </c>
    </row>
    <row r="1548" spans="2:10" x14ac:dyDescent="0.25">
      <c r="B1548" s="53"/>
      <c r="C1548" s="46"/>
      <c r="D1548" s="46">
        <v>-0.26292535299466524</v>
      </c>
      <c r="E1548" s="32">
        <v>0</v>
      </c>
      <c r="G1548" s="53"/>
      <c r="H1548" s="46"/>
      <c r="I1548" s="46">
        <v>-0.58507298145224651</v>
      </c>
      <c r="J1548" s="32">
        <f>$K$1092</f>
        <v>17</v>
      </c>
    </row>
    <row r="1549" spans="2:10" x14ac:dyDescent="0.25">
      <c r="B1549" s="53"/>
      <c r="C1549" s="46"/>
      <c r="D1549" s="46">
        <v>-0.26292535299466524</v>
      </c>
      <c r="E1549" s="32">
        <f>$F$1199</f>
        <v>23</v>
      </c>
      <c r="G1549" s="53"/>
      <c r="H1549" s="46"/>
      <c r="I1549" s="46">
        <v>-0.58274346451438019</v>
      </c>
      <c r="J1549" s="32">
        <f>$K$1092</f>
        <v>17</v>
      </c>
    </row>
    <row r="1550" spans="2:10" x14ac:dyDescent="0.25">
      <c r="B1550" s="53"/>
      <c r="C1550" s="46"/>
      <c r="D1550" s="46">
        <v>-0.25947827202517348</v>
      </c>
      <c r="E1550" s="32">
        <f>$F$1199</f>
        <v>23</v>
      </c>
      <c r="G1550" s="53"/>
      <c r="H1550" s="46"/>
      <c r="I1550" s="46">
        <v>-0.58274346451438019</v>
      </c>
      <c r="J1550" s="32">
        <v>0</v>
      </c>
    </row>
    <row r="1551" spans="2:10" x14ac:dyDescent="0.25">
      <c r="B1551" s="53"/>
      <c r="C1551" s="46"/>
      <c r="D1551" s="46">
        <v>-0.25947827202517348</v>
      </c>
      <c r="E1551" s="32">
        <v>0</v>
      </c>
      <c r="G1551" s="53"/>
      <c r="H1551" s="46"/>
      <c r="I1551" s="46">
        <v>-0.58041394757651388</v>
      </c>
      <c r="J1551" s="32">
        <v>0</v>
      </c>
    </row>
    <row r="1552" spans="2:10" x14ac:dyDescent="0.25">
      <c r="B1552" s="53"/>
      <c r="C1552" s="46"/>
      <c r="D1552" s="46">
        <v>-0.25756322704212248</v>
      </c>
      <c r="E1552" s="32">
        <v>0</v>
      </c>
      <c r="G1552" s="53"/>
      <c r="H1552" s="46"/>
      <c r="I1552" s="46">
        <v>-0.58041394757651388</v>
      </c>
      <c r="J1552" s="32">
        <f>$K$1092</f>
        <v>17</v>
      </c>
    </row>
    <row r="1553" spans="2:10" x14ac:dyDescent="0.25">
      <c r="B1553" s="53"/>
      <c r="C1553" s="46"/>
      <c r="D1553" s="46">
        <v>-0.25756322704212248</v>
      </c>
      <c r="E1553" s="32">
        <f>$F$1199</f>
        <v>23</v>
      </c>
      <c r="G1553" s="53"/>
      <c r="H1553" s="46"/>
      <c r="I1553" s="46">
        <v>-0.57808443063864756</v>
      </c>
      <c r="J1553" s="32">
        <f>$K$1092</f>
        <v>17</v>
      </c>
    </row>
    <row r="1554" spans="2:10" x14ac:dyDescent="0.25">
      <c r="B1554" s="53"/>
      <c r="C1554" s="46"/>
      <c r="D1554" s="46">
        <v>-0.25756322704212248</v>
      </c>
      <c r="E1554" s="32">
        <f>$F$1199</f>
        <v>23</v>
      </c>
      <c r="G1554" s="53"/>
      <c r="H1554" s="46"/>
      <c r="I1554" s="46">
        <v>-0.57808443063864756</v>
      </c>
      <c r="J1554" s="32">
        <v>0</v>
      </c>
    </row>
    <row r="1555" spans="2:10" x14ac:dyDescent="0.25">
      <c r="B1555" s="53"/>
      <c r="C1555" s="46"/>
      <c r="D1555" s="46">
        <v>-0.25756322704212248</v>
      </c>
      <c r="E1555" s="32">
        <v>0</v>
      </c>
      <c r="G1555" s="53"/>
      <c r="H1555" s="46"/>
      <c r="I1555" s="46">
        <v>-0.57575491370078125</v>
      </c>
      <c r="J1555" s="32">
        <v>0</v>
      </c>
    </row>
    <row r="1556" spans="2:10" x14ac:dyDescent="0.25">
      <c r="B1556" s="53"/>
      <c r="C1556" s="46"/>
      <c r="D1556" s="46">
        <v>-0.25756322704212248</v>
      </c>
      <c r="E1556" s="32">
        <v>0</v>
      </c>
      <c r="G1556" s="53"/>
      <c r="H1556" s="46"/>
      <c r="I1556" s="46">
        <v>-0.57575491370078125</v>
      </c>
      <c r="J1556" s="32">
        <f>$K$1092</f>
        <v>17</v>
      </c>
    </row>
    <row r="1557" spans="2:10" x14ac:dyDescent="0.25">
      <c r="B1557" s="53"/>
      <c r="C1557" s="46"/>
      <c r="D1557" s="46">
        <v>-0.25756322704212248</v>
      </c>
      <c r="E1557" s="32">
        <f>$F$1200</f>
        <v>44</v>
      </c>
      <c r="G1557" s="53"/>
      <c r="H1557" s="46"/>
      <c r="I1557" s="46">
        <v>-0.57342539676291493</v>
      </c>
      <c r="J1557" s="32">
        <f>$K$1092</f>
        <v>17</v>
      </c>
    </row>
    <row r="1558" spans="2:10" x14ac:dyDescent="0.25">
      <c r="B1558" s="53"/>
      <c r="C1558" s="46"/>
      <c r="D1558" s="46">
        <v>-0.25411614607263072</v>
      </c>
      <c r="E1558" s="32">
        <f>$F$1200</f>
        <v>44</v>
      </c>
      <c r="G1558" s="53"/>
      <c r="H1558" s="46"/>
      <c r="I1558" s="46">
        <v>-0.57342539676291493</v>
      </c>
      <c r="J1558" s="32">
        <v>0</v>
      </c>
    </row>
    <row r="1559" spans="2:10" x14ac:dyDescent="0.25">
      <c r="B1559" s="53"/>
      <c r="C1559" s="46"/>
      <c r="D1559" s="46">
        <v>-0.25411614607263072</v>
      </c>
      <c r="E1559" s="32">
        <v>0</v>
      </c>
      <c r="G1559" s="53"/>
      <c r="H1559" s="46"/>
      <c r="I1559" s="46">
        <v>-0.57109587982504861</v>
      </c>
      <c r="J1559" s="32">
        <v>0</v>
      </c>
    </row>
    <row r="1560" spans="2:10" x14ac:dyDescent="0.25">
      <c r="B1560" s="53"/>
      <c r="C1560" s="46"/>
      <c r="D1560" s="46">
        <v>-0.25066906510313891</v>
      </c>
      <c r="E1560" s="32">
        <v>0</v>
      </c>
      <c r="G1560" s="53"/>
      <c r="H1560" s="46"/>
      <c r="I1560" s="46">
        <v>-0.57109587982504861</v>
      </c>
      <c r="J1560" s="32">
        <f>$K$1092</f>
        <v>17</v>
      </c>
    </row>
    <row r="1561" spans="2:10" x14ac:dyDescent="0.25">
      <c r="B1561" s="53"/>
      <c r="C1561" s="46"/>
      <c r="D1561" s="46">
        <v>-0.25066906510313891</v>
      </c>
      <c r="E1561" s="32">
        <f>$F$1200</f>
        <v>44</v>
      </c>
      <c r="G1561" s="53"/>
      <c r="H1561" s="46"/>
      <c r="I1561" s="46">
        <v>-0.5687663628871823</v>
      </c>
      <c r="J1561" s="32">
        <f>$K$1092</f>
        <v>17</v>
      </c>
    </row>
    <row r="1562" spans="2:10" x14ac:dyDescent="0.25">
      <c r="B1562" s="53"/>
      <c r="C1562" s="46"/>
      <c r="D1562" s="46">
        <v>-0.24722198413364715</v>
      </c>
      <c r="E1562" s="32">
        <f>$F$1200</f>
        <v>44</v>
      </c>
      <c r="G1562" s="53"/>
      <c r="H1562" s="46"/>
      <c r="I1562" s="46">
        <v>-0.5687663628871823</v>
      </c>
      <c r="J1562" s="32">
        <v>0</v>
      </c>
    </row>
    <row r="1563" spans="2:10" x14ac:dyDescent="0.25">
      <c r="B1563" s="53"/>
      <c r="C1563" s="46"/>
      <c r="D1563" s="46">
        <v>-0.24722198413364715</v>
      </c>
      <c r="E1563" s="32">
        <v>0</v>
      </c>
      <c r="G1563" s="53"/>
      <c r="H1563" s="46"/>
      <c r="I1563" s="46">
        <v>-0.56643684594931598</v>
      </c>
      <c r="J1563" s="32">
        <v>0</v>
      </c>
    </row>
    <row r="1564" spans="2:10" x14ac:dyDescent="0.25">
      <c r="B1564" s="53"/>
      <c r="C1564" s="46"/>
      <c r="D1564" s="46">
        <v>-0.24377490316415537</v>
      </c>
      <c r="E1564" s="32">
        <v>0</v>
      </c>
      <c r="G1564" s="53"/>
      <c r="H1564" s="46"/>
      <c r="I1564" s="46">
        <v>-0.56643684594931598</v>
      </c>
      <c r="J1564" s="32">
        <f>$K$1092</f>
        <v>17</v>
      </c>
    </row>
    <row r="1565" spans="2:10" x14ac:dyDescent="0.25">
      <c r="B1565" s="53"/>
      <c r="C1565" s="46"/>
      <c r="D1565" s="46">
        <v>-0.24377490316415537</v>
      </c>
      <c r="E1565" s="32">
        <f>$F$1200</f>
        <v>44</v>
      </c>
      <c r="G1565" s="53"/>
      <c r="H1565" s="46"/>
      <c r="I1565" s="46">
        <v>-0.56410732901144967</v>
      </c>
      <c r="J1565" s="32">
        <f>$K$1092</f>
        <v>17</v>
      </c>
    </row>
    <row r="1566" spans="2:10" x14ac:dyDescent="0.25">
      <c r="B1566" s="53"/>
      <c r="C1566" s="46"/>
      <c r="D1566" s="46">
        <v>-0.24032782219466359</v>
      </c>
      <c r="E1566" s="32">
        <f>$F$1200</f>
        <v>44</v>
      </c>
      <c r="G1566" s="53"/>
      <c r="H1566" s="46"/>
      <c r="I1566" s="46">
        <v>-0.56410732901144967</v>
      </c>
      <c r="J1566" s="32">
        <v>0</v>
      </c>
    </row>
    <row r="1567" spans="2:10" x14ac:dyDescent="0.25">
      <c r="B1567" s="53"/>
      <c r="C1567" s="46"/>
      <c r="D1567" s="46">
        <v>-0.24032782219466359</v>
      </c>
      <c r="E1567" s="32">
        <v>0</v>
      </c>
      <c r="G1567" s="53"/>
      <c r="H1567" s="46"/>
      <c r="I1567" s="46">
        <v>-0.56177781207358335</v>
      </c>
      <c r="J1567" s="32">
        <v>0</v>
      </c>
    </row>
    <row r="1568" spans="2:10" x14ac:dyDescent="0.25">
      <c r="B1568" s="53"/>
      <c r="C1568" s="46"/>
      <c r="D1568" s="46">
        <v>-0.23688074122517183</v>
      </c>
      <c r="E1568" s="32">
        <v>0</v>
      </c>
      <c r="G1568" s="53"/>
      <c r="H1568" s="46"/>
      <c r="I1568" s="46">
        <v>-0.56177781207358335</v>
      </c>
      <c r="J1568" s="32">
        <f>$K$1092</f>
        <v>17</v>
      </c>
    </row>
    <row r="1569" spans="2:10" x14ac:dyDescent="0.25">
      <c r="B1569" s="53"/>
      <c r="C1569" s="46"/>
      <c r="D1569" s="46">
        <v>-0.23688074122517183</v>
      </c>
      <c r="E1569" s="32">
        <f>$F$1200</f>
        <v>44</v>
      </c>
      <c r="G1569" s="53"/>
      <c r="H1569" s="46"/>
      <c r="I1569" s="46">
        <v>-0.55944829513571703</v>
      </c>
      <c r="J1569" s="32">
        <f>$K$1092</f>
        <v>17</v>
      </c>
    </row>
    <row r="1570" spans="2:10" x14ac:dyDescent="0.25">
      <c r="B1570" s="53"/>
      <c r="C1570" s="46"/>
      <c r="D1570" s="46">
        <v>-0.23343366025568005</v>
      </c>
      <c r="E1570" s="32">
        <f>$F$1200</f>
        <v>44</v>
      </c>
      <c r="G1570" s="53"/>
      <c r="H1570" s="46"/>
      <c r="I1570" s="46">
        <v>-0.55944829513571703</v>
      </c>
      <c r="J1570" s="32">
        <v>0</v>
      </c>
    </row>
    <row r="1571" spans="2:10" x14ac:dyDescent="0.25">
      <c r="B1571" s="53"/>
      <c r="C1571" s="46"/>
      <c r="D1571" s="46">
        <v>-0.23343366025568005</v>
      </c>
      <c r="E1571" s="32">
        <v>0</v>
      </c>
      <c r="G1571" s="53"/>
      <c r="H1571" s="46"/>
      <c r="I1571" s="46">
        <v>-0.55711877819785072</v>
      </c>
      <c r="J1571" s="32">
        <v>0</v>
      </c>
    </row>
    <row r="1572" spans="2:10" x14ac:dyDescent="0.25">
      <c r="B1572" s="53"/>
      <c r="C1572" s="46"/>
      <c r="D1572" s="46">
        <v>-0.22998657928618826</v>
      </c>
      <c r="E1572" s="32">
        <v>0</v>
      </c>
      <c r="G1572" s="53"/>
      <c r="H1572" s="46"/>
      <c r="I1572" s="46">
        <v>-0.55711877819785072</v>
      </c>
      <c r="J1572" s="32">
        <f>$K$1092</f>
        <v>17</v>
      </c>
    </row>
    <row r="1573" spans="2:10" x14ac:dyDescent="0.25">
      <c r="B1573" s="53"/>
      <c r="C1573" s="46"/>
      <c r="D1573" s="46">
        <v>-0.22998657928618826</v>
      </c>
      <c r="E1573" s="32">
        <f>$F$1200</f>
        <v>44</v>
      </c>
      <c r="G1573" s="53"/>
      <c r="H1573" s="46"/>
      <c r="I1573" s="46">
        <v>-0.5547892612599844</v>
      </c>
      <c r="J1573" s="32">
        <f>$K$1092</f>
        <v>17</v>
      </c>
    </row>
    <row r="1574" spans="2:10" x14ac:dyDescent="0.25">
      <c r="B1574" s="53"/>
      <c r="C1574" s="46"/>
      <c r="D1574" s="46">
        <v>-0.22653949831669648</v>
      </c>
      <c r="E1574" s="32">
        <f>$F$1200</f>
        <v>44</v>
      </c>
      <c r="G1574" s="53"/>
      <c r="H1574" s="46"/>
      <c r="I1574" s="46">
        <v>-0.5547892612599844</v>
      </c>
      <c r="J1574" s="32">
        <v>0</v>
      </c>
    </row>
    <row r="1575" spans="2:10" x14ac:dyDescent="0.25">
      <c r="B1575" s="53"/>
      <c r="C1575" s="46"/>
      <c r="D1575" s="46">
        <v>-0.22653949831669648</v>
      </c>
      <c r="E1575" s="32">
        <v>0</v>
      </c>
      <c r="G1575" s="53"/>
      <c r="H1575" s="46"/>
      <c r="I1575" s="46">
        <v>-0.55245974432211808</v>
      </c>
      <c r="J1575" s="32">
        <v>0</v>
      </c>
    </row>
    <row r="1576" spans="2:10" x14ac:dyDescent="0.25">
      <c r="B1576" s="53"/>
      <c r="C1576" s="46"/>
      <c r="D1576" s="46">
        <v>-0.2230924173472047</v>
      </c>
      <c r="E1576" s="32">
        <v>0</v>
      </c>
      <c r="G1576" s="53"/>
      <c r="H1576" s="46"/>
      <c r="I1576" s="46">
        <v>-0.55245974432211808</v>
      </c>
      <c r="J1576" s="32">
        <f>$K$1092</f>
        <v>17</v>
      </c>
    </row>
    <row r="1577" spans="2:10" x14ac:dyDescent="0.25">
      <c r="B1577" s="53"/>
      <c r="C1577" s="46"/>
      <c r="D1577" s="46">
        <v>-0.2230924173472047</v>
      </c>
      <c r="E1577" s="32">
        <f>$F$1200</f>
        <v>44</v>
      </c>
      <c r="G1577" s="53"/>
      <c r="H1577" s="46"/>
      <c r="I1577" s="46">
        <v>-0.55013022738425177</v>
      </c>
      <c r="J1577" s="32">
        <f>$K$1092</f>
        <v>17</v>
      </c>
    </row>
    <row r="1578" spans="2:10" x14ac:dyDescent="0.25">
      <c r="B1578" s="53"/>
      <c r="C1578" s="46"/>
      <c r="D1578" s="46">
        <v>-0.21964533637771291</v>
      </c>
      <c r="E1578" s="32">
        <f>$F$1200</f>
        <v>44</v>
      </c>
      <c r="G1578" s="53"/>
      <c r="H1578" s="46"/>
      <c r="I1578" s="46">
        <v>-0.55013022738425177</v>
      </c>
      <c r="J1578" s="32">
        <v>0</v>
      </c>
    </row>
    <row r="1579" spans="2:10" x14ac:dyDescent="0.25">
      <c r="B1579" s="53"/>
      <c r="C1579" s="46"/>
      <c r="D1579" s="46">
        <v>-0.21964533637771291</v>
      </c>
      <c r="E1579" s="32">
        <v>0</v>
      </c>
      <c r="G1579" s="53"/>
      <c r="H1579" s="46"/>
      <c r="I1579" s="46">
        <v>-0.54780071044638545</v>
      </c>
      <c r="J1579" s="32">
        <v>0</v>
      </c>
    </row>
    <row r="1580" spans="2:10" x14ac:dyDescent="0.25">
      <c r="B1580" s="53"/>
      <c r="C1580" s="46"/>
      <c r="D1580" s="46">
        <v>-0.21619825540822116</v>
      </c>
      <c r="E1580" s="32">
        <v>0</v>
      </c>
      <c r="G1580" s="53"/>
      <c r="H1580" s="46"/>
      <c r="I1580" s="46">
        <v>-0.54780071044638545</v>
      </c>
      <c r="J1580" s="32">
        <f>$K$1092</f>
        <v>17</v>
      </c>
    </row>
    <row r="1581" spans="2:10" x14ac:dyDescent="0.25">
      <c r="B1581" s="53"/>
      <c r="C1581" s="46"/>
      <c r="D1581" s="46">
        <v>-0.21619825540822116</v>
      </c>
      <c r="E1581" s="32">
        <f>$F$1200</f>
        <v>44</v>
      </c>
      <c r="G1581" s="53"/>
      <c r="H1581" s="46"/>
      <c r="I1581" s="46">
        <v>-0.54547119350851914</v>
      </c>
      <c r="J1581" s="32">
        <f>$K$1092</f>
        <v>17</v>
      </c>
    </row>
    <row r="1582" spans="2:10" x14ac:dyDescent="0.25">
      <c r="B1582" s="53"/>
      <c r="C1582" s="46"/>
      <c r="D1582" s="46">
        <v>-0.21275117443872937</v>
      </c>
      <c r="E1582" s="32">
        <f>$F$1200</f>
        <v>44</v>
      </c>
      <c r="G1582" s="53"/>
      <c r="H1582" s="46"/>
      <c r="I1582" s="46">
        <v>-0.54547119350851914</v>
      </c>
      <c r="J1582" s="32">
        <v>0</v>
      </c>
    </row>
    <row r="1583" spans="2:10" x14ac:dyDescent="0.25">
      <c r="B1583" s="53"/>
      <c r="C1583" s="46"/>
      <c r="D1583" s="46">
        <v>-0.21275117443872937</v>
      </c>
      <c r="E1583" s="32">
        <v>0</v>
      </c>
      <c r="G1583" s="53"/>
      <c r="H1583" s="46"/>
      <c r="I1583" s="46">
        <v>-0.54314167657065282</v>
      </c>
      <c r="J1583" s="32">
        <v>0</v>
      </c>
    </row>
    <row r="1584" spans="2:10" x14ac:dyDescent="0.25">
      <c r="B1584" s="53"/>
      <c r="C1584" s="46"/>
      <c r="D1584" s="46">
        <v>-0.20930409346923759</v>
      </c>
      <c r="E1584" s="32">
        <v>0</v>
      </c>
      <c r="G1584" s="53"/>
      <c r="H1584" s="46"/>
      <c r="I1584" s="46">
        <v>-0.54314167657065282</v>
      </c>
      <c r="J1584" s="32">
        <f>$K$1092</f>
        <v>17</v>
      </c>
    </row>
    <row r="1585" spans="2:10" x14ac:dyDescent="0.25">
      <c r="B1585" s="53"/>
      <c r="C1585" s="46"/>
      <c r="D1585" s="46">
        <v>-0.20930409346923759</v>
      </c>
      <c r="E1585" s="32">
        <f>$F$1200</f>
        <v>44</v>
      </c>
      <c r="G1585" s="53"/>
      <c r="H1585" s="46"/>
      <c r="I1585" s="46">
        <v>-0.5408121596327865</v>
      </c>
      <c r="J1585" s="32">
        <f>$K$1092</f>
        <v>17</v>
      </c>
    </row>
    <row r="1586" spans="2:10" x14ac:dyDescent="0.25">
      <c r="B1586" s="53"/>
      <c r="C1586" s="46"/>
      <c r="D1586" s="46">
        <v>-0.20585701249974581</v>
      </c>
      <c r="E1586" s="32">
        <f>$F$1200</f>
        <v>44</v>
      </c>
      <c r="G1586" s="53"/>
      <c r="H1586" s="46"/>
      <c r="I1586" s="46">
        <v>-0.5408121596327865</v>
      </c>
      <c r="J1586" s="32">
        <v>0</v>
      </c>
    </row>
    <row r="1587" spans="2:10" x14ac:dyDescent="0.25">
      <c r="B1587" s="53"/>
      <c r="C1587" s="46"/>
      <c r="D1587" s="46">
        <v>-0.20585701249974581</v>
      </c>
      <c r="E1587" s="32">
        <v>0</v>
      </c>
      <c r="G1587" s="53"/>
      <c r="H1587" s="46"/>
      <c r="I1587" s="46">
        <v>-0.53848264269492019</v>
      </c>
      <c r="J1587" s="32">
        <v>0</v>
      </c>
    </row>
    <row r="1588" spans="2:10" x14ac:dyDescent="0.25">
      <c r="B1588" s="53"/>
      <c r="C1588" s="46"/>
      <c r="D1588" s="46">
        <v>-0.20240993153025402</v>
      </c>
      <c r="E1588" s="32">
        <v>0</v>
      </c>
      <c r="G1588" s="53"/>
      <c r="H1588" s="46"/>
      <c r="I1588" s="46">
        <v>-0.53848264269492019</v>
      </c>
      <c r="J1588" s="32">
        <f>$K$1092</f>
        <v>17</v>
      </c>
    </row>
    <row r="1589" spans="2:10" x14ac:dyDescent="0.25">
      <c r="B1589" s="53"/>
      <c r="C1589" s="46"/>
      <c r="D1589" s="46">
        <v>-0.20240993153025402</v>
      </c>
      <c r="E1589" s="32">
        <f>$F$1200</f>
        <v>44</v>
      </c>
      <c r="G1589" s="53"/>
      <c r="H1589" s="46"/>
      <c r="I1589" s="46">
        <v>-0.53615312575705387</v>
      </c>
      <c r="J1589" s="32">
        <f>$K$1092</f>
        <v>17</v>
      </c>
    </row>
    <row r="1590" spans="2:10" x14ac:dyDescent="0.25">
      <c r="B1590" s="53"/>
      <c r="C1590" s="46"/>
      <c r="D1590" s="46">
        <v>-0.19896285056076224</v>
      </c>
      <c r="E1590" s="32">
        <f>$F$1200</f>
        <v>44</v>
      </c>
      <c r="G1590" s="53"/>
      <c r="H1590" s="46"/>
      <c r="I1590" s="46">
        <v>-0.53615312575705387</v>
      </c>
      <c r="J1590" s="32">
        <v>0</v>
      </c>
    </row>
    <row r="1591" spans="2:10" x14ac:dyDescent="0.25">
      <c r="B1591" s="53"/>
      <c r="C1591" s="46"/>
      <c r="D1591" s="46">
        <v>-0.19896285056076224</v>
      </c>
      <c r="E1591" s="32">
        <v>0</v>
      </c>
      <c r="G1591" s="53"/>
      <c r="H1591" s="46"/>
      <c r="I1591" s="46">
        <v>-0.53382360881918756</v>
      </c>
      <c r="J1591" s="32">
        <v>0</v>
      </c>
    </row>
    <row r="1592" spans="2:10" x14ac:dyDescent="0.25">
      <c r="B1592" s="53"/>
      <c r="C1592" s="46"/>
      <c r="D1592" s="46">
        <v>-0.19551576959127048</v>
      </c>
      <c r="E1592" s="32">
        <v>0</v>
      </c>
      <c r="G1592" s="53"/>
      <c r="H1592" s="46"/>
      <c r="I1592" s="46">
        <v>-0.53382360881918756</v>
      </c>
      <c r="J1592" s="32">
        <f>$K$1092</f>
        <v>17</v>
      </c>
    </row>
    <row r="1593" spans="2:10" x14ac:dyDescent="0.25">
      <c r="B1593" s="53"/>
      <c r="C1593" s="46"/>
      <c r="D1593" s="46">
        <v>-0.19551576959127048</v>
      </c>
      <c r="E1593" s="32">
        <f>$F$1200</f>
        <v>44</v>
      </c>
      <c r="G1593" s="53"/>
      <c r="H1593" s="46"/>
      <c r="I1593" s="46">
        <v>-0.53149409188132124</v>
      </c>
      <c r="J1593" s="32">
        <f>$K$1092</f>
        <v>17</v>
      </c>
    </row>
    <row r="1594" spans="2:10" x14ac:dyDescent="0.25">
      <c r="B1594" s="53"/>
      <c r="C1594" s="46"/>
      <c r="D1594" s="46">
        <v>-0.1920686886217787</v>
      </c>
      <c r="E1594" s="32">
        <f>$F$1200</f>
        <v>44</v>
      </c>
      <c r="G1594" s="53"/>
      <c r="H1594" s="46"/>
      <c r="I1594" s="46">
        <v>-0.53149409188132124</v>
      </c>
      <c r="J1594" s="32">
        <v>0</v>
      </c>
    </row>
    <row r="1595" spans="2:10" x14ac:dyDescent="0.25">
      <c r="B1595" s="53"/>
      <c r="C1595" s="46"/>
      <c r="D1595" s="46">
        <v>-0.1920686886217787</v>
      </c>
      <c r="E1595" s="32">
        <v>0</v>
      </c>
      <c r="G1595" s="53"/>
      <c r="H1595" s="46"/>
      <c r="I1595" s="46">
        <v>-0.52916457494345492</v>
      </c>
      <c r="J1595" s="32">
        <v>0</v>
      </c>
    </row>
    <row r="1596" spans="2:10" x14ac:dyDescent="0.25">
      <c r="B1596" s="53"/>
      <c r="C1596" s="46"/>
      <c r="D1596" s="46">
        <v>-0.18862160765228692</v>
      </c>
      <c r="E1596" s="32">
        <v>0</v>
      </c>
      <c r="G1596" s="53"/>
      <c r="H1596" s="46"/>
      <c r="I1596" s="46">
        <v>-0.52916457494345492</v>
      </c>
      <c r="J1596" s="32">
        <f>$K$1092</f>
        <v>17</v>
      </c>
    </row>
    <row r="1597" spans="2:10" x14ac:dyDescent="0.25">
      <c r="B1597" s="53"/>
      <c r="C1597" s="46"/>
      <c r="D1597" s="46">
        <v>-0.18862160765228692</v>
      </c>
      <c r="E1597" s="32">
        <f>$F$1200</f>
        <v>44</v>
      </c>
      <c r="G1597" s="53"/>
      <c r="H1597" s="46"/>
      <c r="I1597" s="46">
        <v>-0.52683505800558861</v>
      </c>
      <c r="J1597" s="32">
        <f>$K$1092</f>
        <v>17</v>
      </c>
    </row>
    <row r="1598" spans="2:10" x14ac:dyDescent="0.25">
      <c r="B1598" s="53"/>
      <c r="C1598" s="46"/>
      <c r="D1598" s="46">
        <v>-0.18517452668279513</v>
      </c>
      <c r="E1598" s="32">
        <f>$F$1200</f>
        <v>44</v>
      </c>
      <c r="G1598" s="53"/>
      <c r="H1598" s="46"/>
      <c r="I1598" s="46">
        <v>-0.52683505800558861</v>
      </c>
      <c r="J1598" s="32">
        <v>0</v>
      </c>
    </row>
    <row r="1599" spans="2:10" x14ac:dyDescent="0.25">
      <c r="B1599" s="53"/>
      <c r="C1599" s="46"/>
      <c r="D1599" s="46">
        <v>-0.18517452668279513</v>
      </c>
      <c r="E1599" s="32">
        <v>0</v>
      </c>
      <c r="G1599" s="53"/>
      <c r="H1599" s="46"/>
      <c r="I1599" s="46">
        <v>-0.52450554106772229</v>
      </c>
      <c r="J1599" s="32">
        <v>0</v>
      </c>
    </row>
    <row r="1600" spans="2:10" x14ac:dyDescent="0.25">
      <c r="B1600" s="53"/>
      <c r="C1600" s="46"/>
      <c r="D1600" s="46">
        <v>-0.18172744571330335</v>
      </c>
      <c r="E1600" s="32">
        <v>0</v>
      </c>
      <c r="G1600" s="53"/>
      <c r="H1600" s="46"/>
      <c r="I1600" s="46">
        <v>-0.52450554106772229</v>
      </c>
      <c r="J1600" s="32">
        <f>$K$1092</f>
        <v>17</v>
      </c>
    </row>
    <row r="1601" spans="2:10" x14ac:dyDescent="0.25">
      <c r="B1601" s="53"/>
      <c r="C1601" s="46"/>
      <c r="D1601" s="46">
        <v>-0.18172744571330335</v>
      </c>
      <c r="E1601" s="32">
        <f>$F$1200</f>
        <v>44</v>
      </c>
      <c r="G1601" s="53"/>
      <c r="H1601" s="46"/>
      <c r="I1601" s="46">
        <v>-0.52217602412985598</v>
      </c>
      <c r="J1601" s="32">
        <f>$K$1092</f>
        <v>17</v>
      </c>
    </row>
    <row r="1602" spans="2:10" x14ac:dyDescent="0.25">
      <c r="B1602" s="53"/>
      <c r="C1602" s="46"/>
      <c r="D1602" s="46">
        <v>-0.17828036474381156</v>
      </c>
      <c r="E1602" s="32">
        <f>$F$1200</f>
        <v>44</v>
      </c>
      <c r="G1602" s="53"/>
      <c r="H1602" s="46"/>
      <c r="I1602" s="46">
        <v>-0.52217602412985598</v>
      </c>
      <c r="J1602" s="32">
        <v>0</v>
      </c>
    </row>
    <row r="1603" spans="2:10" x14ac:dyDescent="0.25">
      <c r="B1603" s="53"/>
      <c r="C1603" s="46"/>
      <c r="D1603" s="46">
        <v>-0.17828036474381156</v>
      </c>
      <c r="E1603" s="32">
        <v>0</v>
      </c>
      <c r="G1603" s="53"/>
      <c r="H1603" s="46"/>
      <c r="I1603" s="46">
        <v>-0.51984650719198966</v>
      </c>
      <c r="J1603" s="32">
        <v>0</v>
      </c>
    </row>
    <row r="1604" spans="2:10" x14ac:dyDescent="0.25">
      <c r="B1604" s="53"/>
      <c r="C1604" s="46"/>
      <c r="D1604" s="46">
        <v>-0.17483328377431981</v>
      </c>
      <c r="E1604" s="32">
        <v>0</v>
      </c>
      <c r="G1604" s="53"/>
      <c r="H1604" s="46"/>
      <c r="I1604" s="46">
        <v>-0.51984650719198966</v>
      </c>
      <c r="J1604" s="32">
        <f>$K$1092</f>
        <v>17</v>
      </c>
    </row>
    <row r="1605" spans="2:10" x14ac:dyDescent="0.25">
      <c r="B1605" s="53"/>
      <c r="C1605" s="46"/>
      <c r="D1605" s="46">
        <v>-0.17483328377431981</v>
      </c>
      <c r="E1605" s="32">
        <f>$F$1200</f>
        <v>44</v>
      </c>
      <c r="G1605" s="53"/>
      <c r="H1605" s="46"/>
      <c r="I1605" s="46">
        <v>-0.51751699025412334</v>
      </c>
      <c r="J1605" s="32">
        <f>$K$1092</f>
        <v>17</v>
      </c>
    </row>
    <row r="1606" spans="2:10" x14ac:dyDescent="0.25">
      <c r="B1606" s="53"/>
      <c r="C1606" s="46"/>
      <c r="D1606" s="46">
        <v>-0.17138620280482803</v>
      </c>
      <c r="E1606" s="32">
        <f>$F$1200</f>
        <v>44</v>
      </c>
      <c r="G1606" s="53"/>
      <c r="H1606" s="46"/>
      <c r="I1606" s="46">
        <v>-0.51751699025412334</v>
      </c>
      <c r="J1606" s="32">
        <v>0</v>
      </c>
    </row>
    <row r="1607" spans="2:10" x14ac:dyDescent="0.25">
      <c r="B1607" s="53"/>
      <c r="C1607" s="46"/>
      <c r="D1607" s="46">
        <v>-0.17138620280482803</v>
      </c>
      <c r="E1607" s="32">
        <v>0</v>
      </c>
      <c r="G1607" s="53"/>
      <c r="H1607" s="46"/>
      <c r="I1607" s="46">
        <v>-0.51518747331625703</v>
      </c>
      <c r="J1607" s="32">
        <v>0</v>
      </c>
    </row>
    <row r="1608" spans="2:10" x14ac:dyDescent="0.25">
      <c r="B1608" s="53"/>
      <c r="C1608" s="46"/>
      <c r="D1608" s="46">
        <v>-0.16793912183533624</v>
      </c>
      <c r="E1608" s="32">
        <v>0</v>
      </c>
      <c r="G1608" s="53"/>
      <c r="H1608" s="46"/>
      <c r="I1608" s="46">
        <v>-0.51518747331625703</v>
      </c>
      <c r="J1608" s="32">
        <f>$K$1092</f>
        <v>17</v>
      </c>
    </row>
    <row r="1609" spans="2:10" x14ac:dyDescent="0.25">
      <c r="B1609" s="53"/>
      <c r="C1609" s="46"/>
      <c r="D1609" s="46">
        <v>-0.16793912183533624</v>
      </c>
      <c r="E1609" s="32">
        <f>$F$1200</f>
        <v>44</v>
      </c>
      <c r="G1609" s="53"/>
      <c r="H1609" s="46"/>
      <c r="I1609" s="46">
        <v>-0.51402271484732376</v>
      </c>
      <c r="J1609" s="32">
        <f>$K$1092</f>
        <v>17</v>
      </c>
    </row>
    <row r="1610" spans="2:10" x14ac:dyDescent="0.25">
      <c r="B1610" s="53"/>
      <c r="C1610" s="46"/>
      <c r="D1610" s="46">
        <v>-0.16449204086584446</v>
      </c>
      <c r="E1610" s="32">
        <f>$F$1200</f>
        <v>44</v>
      </c>
      <c r="G1610" s="53"/>
      <c r="H1610" s="46"/>
      <c r="I1610" s="46">
        <v>-0.51402271484732376</v>
      </c>
      <c r="J1610" s="32">
        <v>0</v>
      </c>
    </row>
    <row r="1611" spans="2:10" x14ac:dyDescent="0.25">
      <c r="B1611" s="53"/>
      <c r="C1611" s="46"/>
      <c r="D1611" s="46">
        <v>-0.16449204086584446</v>
      </c>
      <c r="E1611" s="32">
        <v>0</v>
      </c>
      <c r="G1611" s="53"/>
      <c r="H1611" s="46"/>
      <c r="I1611" s="46">
        <v>-0.51402271484732376</v>
      </c>
      <c r="J1611" s="32">
        <v>0</v>
      </c>
    </row>
    <row r="1612" spans="2:10" x14ac:dyDescent="0.25">
      <c r="B1612" s="53"/>
      <c r="C1612" s="46"/>
      <c r="D1612" s="46">
        <v>-0.16104495989635267</v>
      </c>
      <c r="E1612" s="32">
        <v>0</v>
      </c>
      <c r="G1612" s="53"/>
      <c r="H1612" s="46"/>
      <c r="I1612" s="46">
        <v>-0.51402271484732376</v>
      </c>
      <c r="J1612" s="32">
        <f>$K$1093</f>
        <v>18</v>
      </c>
    </row>
    <row r="1613" spans="2:10" x14ac:dyDescent="0.25">
      <c r="B1613" s="53"/>
      <c r="C1613" s="46"/>
      <c r="D1613" s="46">
        <v>-0.16104495989635267</v>
      </c>
      <c r="E1613" s="32">
        <f>$F$1200</f>
        <v>44</v>
      </c>
      <c r="G1613" s="53"/>
      <c r="H1613" s="46"/>
      <c r="I1613" s="46">
        <v>-0.51169319790945744</v>
      </c>
      <c r="J1613" s="32">
        <f>$K$1093</f>
        <v>18</v>
      </c>
    </row>
    <row r="1614" spans="2:10" x14ac:dyDescent="0.25">
      <c r="B1614" s="53"/>
      <c r="C1614" s="46"/>
      <c r="D1614" s="46">
        <v>-0.15759787892686089</v>
      </c>
      <c r="E1614" s="32">
        <f>$F$1200</f>
        <v>44</v>
      </c>
      <c r="G1614" s="53"/>
      <c r="H1614" s="46"/>
      <c r="I1614" s="46">
        <v>-0.51169319790945744</v>
      </c>
      <c r="J1614" s="32">
        <v>0</v>
      </c>
    </row>
    <row r="1615" spans="2:10" x14ac:dyDescent="0.25">
      <c r="B1615" s="53"/>
      <c r="C1615" s="46"/>
      <c r="D1615" s="46">
        <v>-0.15759787892686089</v>
      </c>
      <c r="E1615" s="32">
        <v>0</v>
      </c>
      <c r="G1615" s="53"/>
      <c r="H1615" s="46"/>
      <c r="I1615" s="46">
        <v>-0.50936368097159113</v>
      </c>
      <c r="J1615" s="32">
        <v>0</v>
      </c>
    </row>
    <row r="1616" spans="2:10" x14ac:dyDescent="0.25">
      <c r="B1616" s="53"/>
      <c r="C1616" s="46"/>
      <c r="D1616" s="46">
        <v>-0.15415079795736913</v>
      </c>
      <c r="E1616" s="32">
        <v>0</v>
      </c>
      <c r="G1616" s="53"/>
      <c r="H1616" s="46"/>
      <c r="I1616" s="46">
        <v>-0.50936368097159113</v>
      </c>
      <c r="J1616" s="32">
        <f>$K$1093</f>
        <v>18</v>
      </c>
    </row>
    <row r="1617" spans="2:10" x14ac:dyDescent="0.25">
      <c r="B1617" s="53"/>
      <c r="C1617" s="46"/>
      <c r="D1617" s="46">
        <v>-0.15415079795736913</v>
      </c>
      <c r="E1617" s="32">
        <f>$F$1200</f>
        <v>44</v>
      </c>
      <c r="G1617" s="53"/>
      <c r="H1617" s="46"/>
      <c r="I1617" s="46">
        <v>-0.50703416403372481</v>
      </c>
      <c r="J1617" s="32">
        <f>$K$1093</f>
        <v>18</v>
      </c>
    </row>
    <row r="1618" spans="2:10" x14ac:dyDescent="0.25">
      <c r="B1618" s="53"/>
      <c r="C1618" s="46"/>
      <c r="D1618" s="46">
        <v>-0.15070371698787735</v>
      </c>
      <c r="E1618" s="32">
        <f>$F$1200</f>
        <v>44</v>
      </c>
      <c r="G1618" s="53"/>
      <c r="H1618" s="46"/>
      <c r="I1618" s="46">
        <v>-0.50703416403372481</v>
      </c>
      <c r="J1618" s="32">
        <v>0</v>
      </c>
    </row>
    <row r="1619" spans="2:10" x14ac:dyDescent="0.25">
      <c r="B1619" s="53"/>
      <c r="C1619" s="46"/>
      <c r="D1619" s="46">
        <v>-0.15070371698787735</v>
      </c>
      <c r="E1619" s="32">
        <v>0</v>
      </c>
      <c r="G1619" s="53"/>
      <c r="H1619" s="46"/>
      <c r="I1619" s="46">
        <v>-0.50470464709585849</v>
      </c>
      <c r="J1619" s="32">
        <v>0</v>
      </c>
    </row>
    <row r="1620" spans="2:10" x14ac:dyDescent="0.25">
      <c r="B1620" s="53"/>
      <c r="C1620" s="46"/>
      <c r="D1620" s="46">
        <v>-0.14725663601838557</v>
      </c>
      <c r="E1620" s="32">
        <v>0</v>
      </c>
      <c r="G1620" s="53"/>
      <c r="H1620" s="46"/>
      <c r="I1620" s="46">
        <v>-0.50470464709585849</v>
      </c>
      <c r="J1620" s="32">
        <f>$K$1093</f>
        <v>18</v>
      </c>
    </row>
    <row r="1621" spans="2:10" x14ac:dyDescent="0.25">
      <c r="B1621" s="53"/>
      <c r="C1621" s="46"/>
      <c r="D1621" s="46">
        <v>-0.14725663601838557</v>
      </c>
      <c r="E1621" s="32">
        <f>$F$1200</f>
        <v>44</v>
      </c>
      <c r="G1621" s="53"/>
      <c r="H1621" s="46"/>
      <c r="I1621" s="46">
        <v>-0.50237513015799218</v>
      </c>
      <c r="J1621" s="32">
        <f>$K$1093</f>
        <v>18</v>
      </c>
    </row>
    <row r="1622" spans="2:10" x14ac:dyDescent="0.25">
      <c r="B1622" s="53"/>
      <c r="C1622" s="46"/>
      <c r="D1622" s="46">
        <v>-0.14380955504889378</v>
      </c>
      <c r="E1622" s="32">
        <f>$F$1200</f>
        <v>44</v>
      </c>
      <c r="G1622" s="53"/>
      <c r="H1622" s="46"/>
      <c r="I1622" s="46">
        <v>-0.50237513015799218</v>
      </c>
      <c r="J1622" s="32">
        <v>0</v>
      </c>
    </row>
    <row r="1623" spans="2:10" x14ac:dyDescent="0.25">
      <c r="B1623" s="53"/>
      <c r="C1623" s="46"/>
      <c r="D1623" s="46">
        <v>-0.14380955504889378</v>
      </c>
      <c r="E1623" s="32">
        <v>0</v>
      </c>
      <c r="G1623" s="53"/>
      <c r="H1623" s="46"/>
      <c r="I1623" s="46">
        <v>-0.50004561322012586</v>
      </c>
      <c r="J1623" s="32">
        <v>0</v>
      </c>
    </row>
    <row r="1624" spans="2:10" x14ac:dyDescent="0.25">
      <c r="B1624" s="53"/>
      <c r="C1624" s="46"/>
      <c r="D1624" s="46">
        <v>-0.140362474079402</v>
      </c>
      <c r="E1624" s="32">
        <v>0</v>
      </c>
      <c r="G1624" s="53"/>
      <c r="H1624" s="46"/>
      <c r="I1624" s="46">
        <v>-0.50004561322012586</v>
      </c>
      <c r="J1624" s="32">
        <f>$K$1093</f>
        <v>18</v>
      </c>
    </row>
    <row r="1625" spans="2:10" x14ac:dyDescent="0.25">
      <c r="B1625" s="53"/>
      <c r="C1625" s="46"/>
      <c r="D1625" s="46">
        <v>-0.140362474079402</v>
      </c>
      <c r="E1625" s="32">
        <f>$F$1200</f>
        <v>44</v>
      </c>
      <c r="G1625" s="53"/>
      <c r="H1625" s="46"/>
      <c r="I1625" s="46">
        <v>-0.4977160962822596</v>
      </c>
      <c r="J1625" s="32">
        <f>$K$1093</f>
        <v>18</v>
      </c>
    </row>
    <row r="1626" spans="2:10" x14ac:dyDescent="0.25">
      <c r="B1626" s="53"/>
      <c r="C1626" s="46"/>
      <c r="D1626" s="46">
        <v>-0.13691539310991024</v>
      </c>
      <c r="E1626" s="32">
        <f>$F$1200</f>
        <v>44</v>
      </c>
      <c r="G1626" s="53"/>
      <c r="H1626" s="46"/>
      <c r="I1626" s="46">
        <v>-0.4977160962822596</v>
      </c>
      <c r="J1626" s="32">
        <v>0</v>
      </c>
    </row>
    <row r="1627" spans="2:10" x14ac:dyDescent="0.25">
      <c r="B1627" s="53"/>
      <c r="C1627" s="46"/>
      <c r="D1627" s="46">
        <v>-0.13691539310991024</v>
      </c>
      <c r="E1627" s="32">
        <v>0</v>
      </c>
      <c r="G1627" s="53"/>
      <c r="H1627" s="46"/>
      <c r="I1627" s="46">
        <v>-0.49538657934439329</v>
      </c>
      <c r="J1627" s="32">
        <v>0</v>
      </c>
    </row>
    <row r="1628" spans="2:10" x14ac:dyDescent="0.25">
      <c r="B1628" s="53"/>
      <c r="C1628" s="46"/>
      <c r="D1628" s="46">
        <v>-0.13346831214041846</v>
      </c>
      <c r="E1628" s="32">
        <v>0</v>
      </c>
      <c r="G1628" s="53"/>
      <c r="H1628" s="46"/>
      <c r="I1628" s="46">
        <v>-0.49538657934439329</v>
      </c>
      <c r="J1628" s="32">
        <f>$K$1093</f>
        <v>18</v>
      </c>
    </row>
    <row r="1629" spans="2:10" x14ac:dyDescent="0.25">
      <c r="B1629" s="53"/>
      <c r="C1629" s="46"/>
      <c r="D1629" s="46">
        <v>-0.13346831214041846</v>
      </c>
      <c r="E1629" s="32">
        <f>$F$1200</f>
        <v>44</v>
      </c>
      <c r="G1629" s="53"/>
      <c r="H1629" s="46"/>
      <c r="I1629" s="46">
        <v>-0.49305706240652697</v>
      </c>
      <c r="J1629" s="32">
        <f>$K$1093</f>
        <v>18</v>
      </c>
    </row>
    <row r="1630" spans="2:10" x14ac:dyDescent="0.25">
      <c r="B1630" s="53"/>
      <c r="C1630" s="46"/>
      <c r="D1630" s="46">
        <v>-0.13002123117092668</v>
      </c>
      <c r="E1630" s="32">
        <f>$F$1200</f>
        <v>44</v>
      </c>
      <c r="G1630" s="53"/>
      <c r="H1630" s="46"/>
      <c r="I1630" s="46">
        <v>-0.49305706240652697</v>
      </c>
      <c r="J1630" s="32">
        <v>0</v>
      </c>
    </row>
    <row r="1631" spans="2:10" x14ac:dyDescent="0.25">
      <c r="B1631" s="53"/>
      <c r="C1631" s="46"/>
      <c r="D1631" s="46">
        <v>-0.13002123117092668</v>
      </c>
      <c r="E1631" s="32">
        <v>0</v>
      </c>
      <c r="G1631" s="53"/>
      <c r="H1631" s="46"/>
      <c r="I1631" s="46">
        <v>-0.49072754546866065</v>
      </c>
      <c r="J1631" s="32">
        <v>0</v>
      </c>
    </row>
    <row r="1632" spans="2:10" x14ac:dyDescent="0.25">
      <c r="B1632" s="53"/>
      <c r="C1632" s="46"/>
      <c r="D1632" s="46">
        <v>-0.12657415020143489</v>
      </c>
      <c r="E1632" s="32">
        <v>0</v>
      </c>
      <c r="G1632" s="53"/>
      <c r="H1632" s="46"/>
      <c r="I1632" s="46">
        <v>-0.49072754546866065</v>
      </c>
      <c r="J1632" s="32">
        <f>$K$1093</f>
        <v>18</v>
      </c>
    </row>
    <row r="1633" spans="2:10" x14ac:dyDescent="0.25">
      <c r="B1633" s="53"/>
      <c r="C1633" s="46"/>
      <c r="D1633" s="46">
        <v>-0.12657415020143489</v>
      </c>
      <c r="E1633" s="32">
        <f>$F$1200</f>
        <v>44</v>
      </c>
      <c r="G1633" s="53"/>
      <c r="H1633" s="46"/>
      <c r="I1633" s="46">
        <v>-0.48839802853079434</v>
      </c>
      <c r="J1633" s="32">
        <f>$K$1093</f>
        <v>18</v>
      </c>
    </row>
    <row r="1634" spans="2:10" x14ac:dyDescent="0.25">
      <c r="B1634" s="53"/>
      <c r="C1634" s="46"/>
      <c r="D1634" s="46">
        <v>-0.12312706923194311</v>
      </c>
      <c r="E1634" s="32">
        <f>$F$1200</f>
        <v>44</v>
      </c>
      <c r="G1634" s="53"/>
      <c r="H1634" s="46"/>
      <c r="I1634" s="46">
        <v>-0.48839802853079434</v>
      </c>
      <c r="J1634" s="32">
        <v>0</v>
      </c>
    </row>
    <row r="1635" spans="2:10" x14ac:dyDescent="0.25">
      <c r="B1635" s="53"/>
      <c r="C1635" s="46"/>
      <c r="D1635" s="46">
        <v>-0.12312706923194311</v>
      </c>
      <c r="E1635" s="32">
        <v>0</v>
      </c>
      <c r="G1635" s="53"/>
      <c r="H1635" s="46"/>
      <c r="I1635" s="46">
        <v>-0.48606851159292802</v>
      </c>
      <c r="J1635" s="32">
        <v>0</v>
      </c>
    </row>
    <row r="1636" spans="2:10" x14ac:dyDescent="0.25">
      <c r="B1636" s="53"/>
      <c r="C1636" s="46"/>
      <c r="D1636" s="46">
        <v>-0.11967998826245134</v>
      </c>
      <c r="E1636" s="32">
        <v>0</v>
      </c>
      <c r="G1636" s="53"/>
      <c r="H1636" s="46"/>
      <c r="I1636" s="46">
        <v>-0.48606851159292802</v>
      </c>
      <c r="J1636" s="32">
        <f>$K$1093</f>
        <v>18</v>
      </c>
    </row>
    <row r="1637" spans="2:10" x14ac:dyDescent="0.25">
      <c r="B1637" s="53"/>
      <c r="C1637" s="46"/>
      <c r="D1637" s="46">
        <v>-0.11967998826245134</v>
      </c>
      <c r="E1637" s="32">
        <f>$F$1200</f>
        <v>44</v>
      </c>
      <c r="G1637" s="53"/>
      <c r="H1637" s="46"/>
      <c r="I1637" s="46">
        <v>-0.4837389946550617</v>
      </c>
      <c r="J1637" s="32">
        <f>$K$1093</f>
        <v>18</v>
      </c>
    </row>
    <row r="1638" spans="2:10" x14ac:dyDescent="0.25">
      <c r="B1638" s="53"/>
      <c r="C1638" s="46"/>
      <c r="D1638" s="46">
        <v>-0.11623290729295956</v>
      </c>
      <c r="E1638" s="32">
        <f>$F$1200</f>
        <v>44</v>
      </c>
      <c r="G1638" s="53"/>
      <c r="H1638" s="46"/>
      <c r="I1638" s="46">
        <v>-0.4837389946550617</v>
      </c>
      <c r="J1638" s="32">
        <v>0</v>
      </c>
    </row>
    <row r="1639" spans="2:10" x14ac:dyDescent="0.25">
      <c r="B1639" s="53"/>
      <c r="C1639" s="46"/>
      <c r="D1639" s="46">
        <v>-0.11623290729295956</v>
      </c>
      <c r="E1639" s="32">
        <v>0</v>
      </c>
      <c r="G1639" s="53"/>
      <c r="H1639" s="46"/>
      <c r="I1639" s="46">
        <v>-0.48140947771719539</v>
      </c>
      <c r="J1639" s="32">
        <v>0</v>
      </c>
    </row>
    <row r="1640" spans="2:10" x14ac:dyDescent="0.25">
      <c r="B1640" s="53"/>
      <c r="C1640" s="46"/>
      <c r="D1640" s="46">
        <v>-0.11278582632346777</v>
      </c>
      <c r="E1640" s="32">
        <v>0</v>
      </c>
      <c r="G1640" s="53"/>
      <c r="H1640" s="46"/>
      <c r="I1640" s="46">
        <v>-0.48140947771719539</v>
      </c>
      <c r="J1640" s="32">
        <f>$K$1093</f>
        <v>18</v>
      </c>
    </row>
    <row r="1641" spans="2:10" x14ac:dyDescent="0.25">
      <c r="B1641" s="53"/>
      <c r="C1641" s="46"/>
      <c r="D1641" s="46">
        <v>-0.11278582632346777</v>
      </c>
      <c r="E1641" s="32">
        <f>$F$1200</f>
        <v>44</v>
      </c>
      <c r="G1641" s="53"/>
      <c r="H1641" s="46"/>
      <c r="I1641" s="46">
        <v>-0.47907996077932907</v>
      </c>
      <c r="J1641" s="32">
        <f>$K$1093</f>
        <v>18</v>
      </c>
    </row>
    <row r="1642" spans="2:10" x14ac:dyDescent="0.25">
      <c r="B1642" s="53"/>
      <c r="C1642" s="46"/>
      <c r="D1642" s="46">
        <v>-0.109338745353976</v>
      </c>
      <c r="E1642" s="32">
        <f>$F$1200</f>
        <v>44</v>
      </c>
      <c r="G1642" s="53"/>
      <c r="H1642" s="46"/>
      <c r="I1642" s="46">
        <v>-0.47907996077932907</v>
      </c>
      <c r="J1642" s="32">
        <v>0</v>
      </c>
    </row>
    <row r="1643" spans="2:10" x14ac:dyDescent="0.25">
      <c r="B1643" s="53"/>
      <c r="C1643" s="46"/>
      <c r="D1643" s="46">
        <v>-0.109338745353976</v>
      </c>
      <c r="E1643" s="32">
        <v>0</v>
      </c>
      <c r="G1643" s="53"/>
      <c r="H1643" s="46"/>
      <c r="I1643" s="46">
        <v>-0.4767504438414627</v>
      </c>
      <c r="J1643" s="32">
        <v>0</v>
      </c>
    </row>
    <row r="1644" spans="2:10" x14ac:dyDescent="0.25">
      <c r="B1644" s="53"/>
      <c r="C1644" s="46"/>
      <c r="D1644" s="46">
        <v>-0.10589166438448422</v>
      </c>
      <c r="E1644" s="32">
        <v>0</v>
      </c>
      <c r="G1644" s="53"/>
      <c r="H1644" s="46"/>
      <c r="I1644" s="46">
        <v>-0.4767504438414627</v>
      </c>
      <c r="J1644" s="32">
        <f>$K$1093</f>
        <v>18</v>
      </c>
    </row>
    <row r="1645" spans="2:10" x14ac:dyDescent="0.25">
      <c r="B1645" s="53"/>
      <c r="C1645" s="46"/>
      <c r="D1645" s="46">
        <v>-0.10589166438448422</v>
      </c>
      <c r="E1645" s="32">
        <f>$F$1200</f>
        <v>44</v>
      </c>
      <c r="G1645" s="53"/>
      <c r="H1645" s="46"/>
      <c r="I1645" s="46">
        <v>-0.47442092690359638</v>
      </c>
      <c r="J1645" s="32">
        <f>$K$1093</f>
        <v>18</v>
      </c>
    </row>
    <row r="1646" spans="2:10" x14ac:dyDescent="0.25">
      <c r="B1646" s="53"/>
      <c r="C1646" s="46"/>
      <c r="D1646" s="46">
        <v>-0.10244458341499244</v>
      </c>
      <c r="E1646" s="32">
        <f>$F$1200</f>
        <v>44</v>
      </c>
      <c r="G1646" s="53"/>
      <c r="H1646" s="46"/>
      <c r="I1646" s="46">
        <v>-0.47442092690359638</v>
      </c>
      <c r="J1646" s="32">
        <v>0</v>
      </c>
    </row>
    <row r="1647" spans="2:10" x14ac:dyDescent="0.25">
      <c r="B1647" s="53"/>
      <c r="C1647" s="46"/>
      <c r="D1647" s="46">
        <v>-0.10244458341499244</v>
      </c>
      <c r="E1647" s="32">
        <v>0</v>
      </c>
      <c r="G1647" s="53"/>
      <c r="H1647" s="46"/>
      <c r="I1647" s="46">
        <v>-0.47209140996573007</v>
      </c>
      <c r="J1647" s="32">
        <v>0</v>
      </c>
    </row>
    <row r="1648" spans="2:10" x14ac:dyDescent="0.25">
      <c r="B1648" s="53"/>
      <c r="C1648" s="46"/>
      <c r="D1648" s="46">
        <v>-9.8997502445500665E-2</v>
      </c>
      <c r="E1648" s="32">
        <v>0</v>
      </c>
      <c r="G1648" s="53"/>
      <c r="H1648" s="46"/>
      <c r="I1648" s="46">
        <v>-0.47209140996573007</v>
      </c>
      <c r="J1648" s="32">
        <f>$K$1093</f>
        <v>18</v>
      </c>
    </row>
    <row r="1649" spans="2:10" x14ac:dyDescent="0.25">
      <c r="B1649" s="53"/>
      <c r="C1649" s="46"/>
      <c r="D1649" s="46">
        <v>-9.8997502445500665E-2</v>
      </c>
      <c r="E1649" s="32">
        <f>$F$1200</f>
        <v>44</v>
      </c>
      <c r="G1649" s="53"/>
      <c r="H1649" s="46"/>
      <c r="I1649" s="46">
        <v>-0.46976189302786375</v>
      </c>
      <c r="J1649" s="32">
        <f>$K$1093</f>
        <v>18</v>
      </c>
    </row>
    <row r="1650" spans="2:10" x14ac:dyDescent="0.25">
      <c r="B1650" s="53"/>
      <c r="C1650" s="46"/>
      <c r="D1650" s="46">
        <v>-9.5550421476008882E-2</v>
      </c>
      <c r="E1650" s="32">
        <f>$F$1200</f>
        <v>44</v>
      </c>
      <c r="G1650" s="53"/>
      <c r="H1650" s="46"/>
      <c r="I1650" s="46">
        <v>-0.46976189302786375</v>
      </c>
      <c r="J1650" s="32">
        <v>0</v>
      </c>
    </row>
    <row r="1651" spans="2:10" x14ac:dyDescent="0.25">
      <c r="B1651" s="53"/>
      <c r="C1651" s="46"/>
      <c r="D1651" s="46">
        <v>-9.5550421476008882E-2</v>
      </c>
      <c r="E1651" s="32">
        <v>0</v>
      </c>
      <c r="G1651" s="53"/>
      <c r="H1651" s="46"/>
      <c r="I1651" s="46">
        <v>-0.46743237608999744</v>
      </c>
      <c r="J1651" s="32">
        <v>0</v>
      </c>
    </row>
    <row r="1652" spans="2:10" x14ac:dyDescent="0.25">
      <c r="B1652" s="53"/>
      <c r="C1652" s="46"/>
      <c r="D1652" s="46">
        <v>-9.2103340506517112E-2</v>
      </c>
      <c r="E1652" s="32">
        <v>0</v>
      </c>
      <c r="G1652" s="53"/>
      <c r="H1652" s="46"/>
      <c r="I1652" s="46">
        <v>-0.46743237608999744</v>
      </c>
      <c r="J1652" s="32">
        <f>$K$1093</f>
        <v>18</v>
      </c>
    </row>
    <row r="1653" spans="2:10" x14ac:dyDescent="0.25">
      <c r="B1653" s="53"/>
      <c r="C1653" s="46"/>
      <c r="D1653" s="46">
        <v>-9.2103340506517112E-2</v>
      </c>
      <c r="E1653" s="32">
        <f>$F$1200</f>
        <v>44</v>
      </c>
      <c r="G1653" s="53"/>
      <c r="H1653" s="46"/>
      <c r="I1653" s="46">
        <v>-0.46510285915213112</v>
      </c>
      <c r="J1653" s="32">
        <f>$K$1093</f>
        <v>18</v>
      </c>
    </row>
    <row r="1654" spans="2:10" x14ac:dyDescent="0.25">
      <c r="B1654" s="53"/>
      <c r="C1654" s="46"/>
      <c r="D1654" s="46">
        <v>-8.8656259537025328E-2</v>
      </c>
      <c r="E1654" s="32">
        <f>$F$1200</f>
        <v>44</v>
      </c>
      <c r="G1654" s="53"/>
      <c r="H1654" s="46"/>
      <c r="I1654" s="46">
        <v>-0.46510285915213112</v>
      </c>
      <c r="J1654" s="32">
        <v>0</v>
      </c>
    </row>
    <row r="1655" spans="2:10" x14ac:dyDescent="0.25">
      <c r="B1655" s="53"/>
      <c r="C1655" s="46"/>
      <c r="D1655" s="46">
        <v>-8.8656259537025328E-2</v>
      </c>
      <c r="E1655" s="32">
        <v>0</v>
      </c>
      <c r="G1655" s="53"/>
      <c r="H1655" s="46"/>
      <c r="I1655" s="46">
        <v>-0.4627733422142648</v>
      </c>
      <c r="J1655" s="32">
        <v>0</v>
      </c>
    </row>
    <row r="1656" spans="2:10" x14ac:dyDescent="0.25">
      <c r="B1656" s="53"/>
      <c r="C1656" s="46"/>
      <c r="D1656" s="46">
        <v>-8.5209178567533544E-2</v>
      </c>
      <c r="E1656" s="32">
        <v>0</v>
      </c>
      <c r="G1656" s="53"/>
      <c r="H1656" s="46"/>
      <c r="I1656" s="46">
        <v>-0.4627733422142648</v>
      </c>
      <c r="J1656" s="32">
        <f>$K$1093</f>
        <v>18</v>
      </c>
    </row>
    <row r="1657" spans="2:10" x14ac:dyDescent="0.25">
      <c r="B1657" s="53"/>
      <c r="C1657" s="46"/>
      <c r="D1657" s="46">
        <v>-8.5209178567533544E-2</v>
      </c>
      <c r="E1657" s="32">
        <f>$F$1200</f>
        <v>44</v>
      </c>
      <c r="G1657" s="53"/>
      <c r="H1657" s="46"/>
      <c r="I1657" s="46">
        <v>-0.46044382527639849</v>
      </c>
      <c r="J1657" s="32">
        <f>$K$1093</f>
        <v>18</v>
      </c>
    </row>
    <row r="1658" spans="2:10" x14ac:dyDescent="0.25">
      <c r="B1658" s="53"/>
      <c r="C1658" s="46"/>
      <c r="D1658" s="46">
        <v>-8.1762097598041775E-2</v>
      </c>
      <c r="E1658" s="32">
        <f>$F$1200</f>
        <v>44</v>
      </c>
      <c r="G1658" s="53"/>
      <c r="H1658" s="46"/>
      <c r="I1658" s="46">
        <v>-0.46044382527639849</v>
      </c>
      <c r="J1658" s="32">
        <v>0</v>
      </c>
    </row>
    <row r="1659" spans="2:10" x14ac:dyDescent="0.25">
      <c r="B1659" s="53"/>
      <c r="C1659" s="46"/>
      <c r="D1659" s="46">
        <v>-8.1762097598041775E-2</v>
      </c>
      <c r="E1659" s="32">
        <v>0</v>
      </c>
      <c r="G1659" s="53"/>
      <c r="H1659" s="46"/>
      <c r="I1659" s="46">
        <v>-0.45811430833853217</v>
      </c>
      <c r="J1659" s="32">
        <v>0</v>
      </c>
    </row>
    <row r="1660" spans="2:10" x14ac:dyDescent="0.25">
      <c r="B1660" s="53"/>
      <c r="C1660" s="46"/>
      <c r="D1660" s="46">
        <v>-7.8315016628549991E-2</v>
      </c>
      <c r="E1660" s="32">
        <v>0</v>
      </c>
      <c r="G1660" s="53"/>
      <c r="H1660" s="46"/>
      <c r="I1660" s="46">
        <v>-0.45811430833853217</v>
      </c>
      <c r="J1660" s="32">
        <f>$K$1093</f>
        <v>18</v>
      </c>
    </row>
    <row r="1661" spans="2:10" x14ac:dyDescent="0.25">
      <c r="B1661" s="53"/>
      <c r="C1661" s="46"/>
      <c r="D1661" s="46">
        <v>-7.8315016628549991E-2</v>
      </c>
      <c r="E1661" s="32">
        <f>$F$1200</f>
        <v>44</v>
      </c>
      <c r="G1661" s="53"/>
      <c r="H1661" s="46"/>
      <c r="I1661" s="46">
        <v>-0.45578479140066586</v>
      </c>
      <c r="J1661" s="32">
        <f>$K$1093</f>
        <v>18</v>
      </c>
    </row>
    <row r="1662" spans="2:10" x14ac:dyDescent="0.25">
      <c r="B1662" s="53"/>
      <c r="C1662" s="46"/>
      <c r="D1662" s="46">
        <v>-7.4867935659058207E-2</v>
      </c>
      <c r="E1662" s="32">
        <f>$F$1200</f>
        <v>44</v>
      </c>
      <c r="G1662" s="53"/>
      <c r="H1662" s="46"/>
      <c r="I1662" s="46">
        <v>-0.45578479140066586</v>
      </c>
      <c r="J1662" s="32">
        <v>0</v>
      </c>
    </row>
    <row r="1663" spans="2:10" x14ac:dyDescent="0.25">
      <c r="B1663" s="53"/>
      <c r="C1663" s="46"/>
      <c r="D1663" s="46">
        <v>-7.4867935659058207E-2</v>
      </c>
      <c r="E1663" s="32">
        <v>0</v>
      </c>
      <c r="G1663" s="53"/>
      <c r="H1663" s="46"/>
      <c r="I1663" s="46">
        <v>-0.45345527446279954</v>
      </c>
      <c r="J1663" s="32">
        <v>0</v>
      </c>
    </row>
    <row r="1664" spans="2:10" x14ac:dyDescent="0.25">
      <c r="B1664" s="53"/>
      <c r="C1664" s="46"/>
      <c r="D1664" s="46">
        <v>-7.1420854689566438E-2</v>
      </c>
      <c r="E1664" s="32">
        <v>0</v>
      </c>
      <c r="G1664" s="53"/>
      <c r="H1664" s="46"/>
      <c r="I1664" s="46">
        <v>-0.45345527446279954</v>
      </c>
      <c r="J1664" s="32">
        <f>$K$1093</f>
        <v>18</v>
      </c>
    </row>
    <row r="1665" spans="2:10" x14ac:dyDescent="0.25">
      <c r="B1665" s="53"/>
      <c r="C1665" s="46"/>
      <c r="D1665" s="46">
        <v>-7.1420854689566438E-2</v>
      </c>
      <c r="E1665" s="32">
        <f>$F$1200</f>
        <v>44</v>
      </c>
      <c r="G1665" s="53"/>
      <c r="H1665" s="46"/>
      <c r="I1665" s="46">
        <v>-0.45112575752493322</v>
      </c>
      <c r="J1665" s="32">
        <f>$K$1093</f>
        <v>18</v>
      </c>
    </row>
    <row r="1666" spans="2:10" x14ac:dyDescent="0.25">
      <c r="B1666" s="53"/>
      <c r="C1666" s="46"/>
      <c r="D1666" s="46">
        <v>-6.7973773720074654E-2</v>
      </c>
      <c r="E1666" s="32">
        <f>$F$1200</f>
        <v>44</v>
      </c>
      <c r="G1666" s="53"/>
      <c r="H1666" s="46"/>
      <c r="I1666" s="46">
        <v>-0.45112575752493322</v>
      </c>
      <c r="J1666" s="32">
        <v>0</v>
      </c>
    </row>
    <row r="1667" spans="2:10" x14ac:dyDescent="0.25">
      <c r="B1667" s="53"/>
      <c r="C1667" s="46"/>
      <c r="D1667" s="46">
        <v>-6.7973773720074654E-2</v>
      </c>
      <c r="E1667" s="32">
        <v>0</v>
      </c>
      <c r="G1667" s="53"/>
      <c r="H1667" s="46"/>
      <c r="I1667" s="46">
        <v>-0.44879624058706691</v>
      </c>
      <c r="J1667" s="32">
        <v>0</v>
      </c>
    </row>
    <row r="1668" spans="2:10" x14ac:dyDescent="0.25">
      <c r="B1668" s="53"/>
      <c r="C1668" s="46"/>
      <c r="D1668" s="46">
        <v>-6.6058728737023661E-2</v>
      </c>
      <c r="E1668" s="32">
        <v>0</v>
      </c>
      <c r="G1668" s="53"/>
      <c r="H1668" s="46"/>
      <c r="I1668" s="46">
        <v>-0.44879624058706691</v>
      </c>
      <c r="J1668" s="32">
        <f>$K$1093</f>
        <v>18</v>
      </c>
    </row>
    <row r="1669" spans="2:10" x14ac:dyDescent="0.25">
      <c r="B1669" s="53"/>
      <c r="C1669" s="46"/>
      <c r="D1669" s="46">
        <v>-6.6058728737023661E-2</v>
      </c>
      <c r="E1669" s="32">
        <f>$F$1200</f>
        <v>44</v>
      </c>
      <c r="G1669" s="53"/>
      <c r="H1669" s="46"/>
      <c r="I1669" s="46">
        <v>-0.44646672364920059</v>
      </c>
      <c r="J1669" s="32">
        <f>$K$1093</f>
        <v>18</v>
      </c>
    </row>
    <row r="1670" spans="2:10" x14ac:dyDescent="0.25">
      <c r="B1670" s="53"/>
      <c r="C1670" s="46"/>
      <c r="D1670" s="46">
        <v>-6.6058728737023661E-2</v>
      </c>
      <c r="E1670" s="32">
        <f>$F$1200</f>
        <v>44</v>
      </c>
      <c r="G1670" s="53"/>
      <c r="H1670" s="46"/>
      <c r="I1670" s="46">
        <v>-0.44646672364920059</v>
      </c>
      <c r="J1670" s="32">
        <v>0</v>
      </c>
    </row>
    <row r="1671" spans="2:10" x14ac:dyDescent="0.25">
      <c r="B1671" s="53"/>
      <c r="C1671" s="46"/>
      <c r="D1671" s="46">
        <v>-6.6058728737023661E-2</v>
      </c>
      <c r="E1671" s="32">
        <v>0</v>
      </c>
      <c r="G1671" s="53"/>
      <c r="H1671" s="46"/>
      <c r="I1671" s="46">
        <v>-0.44413720671133428</v>
      </c>
      <c r="J1671" s="32">
        <v>0</v>
      </c>
    </row>
    <row r="1672" spans="2:10" x14ac:dyDescent="0.25">
      <c r="B1672" s="53"/>
      <c r="C1672" s="46"/>
      <c r="D1672" s="46">
        <v>-6.6058728737023661E-2</v>
      </c>
      <c r="E1672" s="32">
        <v>0</v>
      </c>
      <c r="G1672" s="53"/>
      <c r="H1672" s="46"/>
      <c r="I1672" s="46">
        <v>-0.44413720671133428</v>
      </c>
      <c r="J1672" s="32">
        <f>$K$1093</f>
        <v>18</v>
      </c>
    </row>
    <row r="1673" spans="2:10" x14ac:dyDescent="0.25">
      <c r="B1673" s="53"/>
      <c r="C1673" s="46"/>
      <c r="D1673" s="46">
        <v>-6.6058728737023661E-2</v>
      </c>
      <c r="E1673" s="32">
        <f>$F$1201</f>
        <v>64</v>
      </c>
      <c r="G1673" s="53"/>
      <c r="H1673" s="46"/>
      <c r="I1673" s="46">
        <v>-0.44180768977346796</v>
      </c>
      <c r="J1673" s="32">
        <f>$K$1093</f>
        <v>18</v>
      </c>
    </row>
    <row r="1674" spans="2:10" x14ac:dyDescent="0.25">
      <c r="B1674" s="53"/>
      <c r="C1674" s="46"/>
      <c r="D1674" s="46">
        <v>-6.2611647767531878E-2</v>
      </c>
      <c r="E1674" s="32">
        <f>$F$1201</f>
        <v>64</v>
      </c>
      <c r="G1674" s="53"/>
      <c r="H1674" s="46"/>
      <c r="I1674" s="46">
        <v>-0.44180768977346796</v>
      </c>
      <c r="J1674" s="32">
        <v>0</v>
      </c>
    </row>
    <row r="1675" spans="2:10" x14ac:dyDescent="0.25">
      <c r="B1675" s="53"/>
      <c r="C1675" s="46"/>
      <c r="D1675" s="46">
        <v>-6.2611647767531878E-2</v>
      </c>
      <c r="E1675" s="32">
        <v>0</v>
      </c>
      <c r="G1675" s="53"/>
      <c r="H1675" s="46"/>
      <c r="I1675" s="46">
        <v>-0.43947817283560164</v>
      </c>
      <c r="J1675" s="32">
        <v>0</v>
      </c>
    </row>
    <row r="1676" spans="2:10" x14ac:dyDescent="0.25">
      <c r="B1676" s="53"/>
      <c r="C1676" s="46"/>
      <c r="D1676" s="46">
        <v>-5.9164566798040101E-2</v>
      </c>
      <c r="E1676" s="32">
        <v>0</v>
      </c>
      <c r="G1676" s="53"/>
      <c r="H1676" s="46"/>
      <c r="I1676" s="46">
        <v>-0.43947817283560164</v>
      </c>
      <c r="J1676" s="32">
        <f>$K$1093</f>
        <v>18</v>
      </c>
    </row>
    <row r="1677" spans="2:10" x14ac:dyDescent="0.25">
      <c r="B1677" s="53"/>
      <c r="C1677" s="46"/>
      <c r="D1677" s="46">
        <v>-5.9164566798040101E-2</v>
      </c>
      <c r="E1677" s="32">
        <f>$F$1201</f>
        <v>64</v>
      </c>
      <c r="G1677" s="53"/>
      <c r="H1677" s="46"/>
      <c r="I1677" s="46">
        <v>-0.43714865589773533</v>
      </c>
      <c r="J1677" s="32">
        <f>$K$1093</f>
        <v>18</v>
      </c>
    </row>
    <row r="1678" spans="2:10" x14ac:dyDescent="0.25">
      <c r="B1678" s="53"/>
      <c r="C1678" s="46"/>
      <c r="D1678" s="46">
        <v>-5.5717485828548324E-2</v>
      </c>
      <c r="E1678" s="32">
        <f>$F$1201</f>
        <v>64</v>
      </c>
      <c r="G1678" s="53"/>
      <c r="H1678" s="46"/>
      <c r="I1678" s="46">
        <v>-0.43714865589773533</v>
      </c>
      <c r="J1678" s="32">
        <v>0</v>
      </c>
    </row>
    <row r="1679" spans="2:10" x14ac:dyDescent="0.25">
      <c r="B1679" s="53"/>
      <c r="C1679" s="46"/>
      <c r="D1679" s="46">
        <v>-5.5717485828548324E-2</v>
      </c>
      <c r="E1679" s="32">
        <v>0</v>
      </c>
      <c r="G1679" s="53"/>
      <c r="H1679" s="46"/>
      <c r="I1679" s="46">
        <v>-0.43481913895986901</v>
      </c>
      <c r="J1679" s="32">
        <v>0</v>
      </c>
    </row>
    <row r="1680" spans="2:10" x14ac:dyDescent="0.25">
      <c r="B1680" s="53"/>
      <c r="C1680" s="46"/>
      <c r="D1680" s="46">
        <v>-5.2270404859056548E-2</v>
      </c>
      <c r="E1680" s="32">
        <v>0</v>
      </c>
      <c r="G1680" s="53"/>
      <c r="H1680" s="46"/>
      <c r="I1680" s="46">
        <v>-0.43481913895986901</v>
      </c>
      <c r="J1680" s="32">
        <f>$K$1093</f>
        <v>18</v>
      </c>
    </row>
    <row r="1681" spans="2:10" x14ac:dyDescent="0.25">
      <c r="B1681" s="53"/>
      <c r="C1681" s="46"/>
      <c r="D1681" s="46">
        <v>-5.2270404859056548E-2</v>
      </c>
      <c r="E1681" s="32">
        <f>$F$1201</f>
        <v>64</v>
      </c>
      <c r="G1681" s="53"/>
      <c r="H1681" s="46"/>
      <c r="I1681" s="46">
        <v>-0.4324896220220027</v>
      </c>
      <c r="J1681" s="32">
        <f>$K$1093</f>
        <v>18</v>
      </c>
    </row>
    <row r="1682" spans="2:10" x14ac:dyDescent="0.25">
      <c r="B1682" s="53"/>
      <c r="C1682" s="46"/>
      <c r="D1682" s="46">
        <v>-4.8823323889564764E-2</v>
      </c>
      <c r="E1682" s="32">
        <f>$F$1201</f>
        <v>64</v>
      </c>
      <c r="G1682" s="53"/>
      <c r="H1682" s="46"/>
      <c r="I1682" s="46">
        <v>-0.4324896220220027</v>
      </c>
      <c r="J1682" s="32">
        <v>0</v>
      </c>
    </row>
    <row r="1683" spans="2:10" x14ac:dyDescent="0.25">
      <c r="B1683" s="53"/>
      <c r="C1683" s="46"/>
      <c r="D1683" s="46">
        <v>-4.8823323889564764E-2</v>
      </c>
      <c r="E1683" s="32">
        <v>0</v>
      </c>
      <c r="G1683" s="53"/>
      <c r="H1683" s="46"/>
      <c r="I1683" s="46">
        <v>-0.43016010508413638</v>
      </c>
      <c r="J1683" s="32">
        <v>0</v>
      </c>
    </row>
    <row r="1684" spans="2:10" x14ac:dyDescent="0.25">
      <c r="B1684" s="53"/>
      <c r="C1684" s="46"/>
      <c r="D1684" s="46">
        <v>-4.5376242920072987E-2</v>
      </c>
      <c r="E1684" s="32">
        <v>0</v>
      </c>
      <c r="G1684" s="53"/>
      <c r="H1684" s="46"/>
      <c r="I1684" s="46">
        <v>-0.43016010508413638</v>
      </c>
      <c r="J1684" s="32">
        <f>$K$1093</f>
        <v>18</v>
      </c>
    </row>
    <row r="1685" spans="2:10" x14ac:dyDescent="0.25">
      <c r="B1685" s="53"/>
      <c r="C1685" s="46"/>
      <c r="D1685" s="46">
        <v>-4.5376242920072987E-2</v>
      </c>
      <c r="E1685" s="32">
        <f>$F$1201</f>
        <v>64</v>
      </c>
      <c r="G1685" s="53"/>
      <c r="H1685" s="46"/>
      <c r="I1685" s="46">
        <v>-0.42783058814627006</v>
      </c>
      <c r="J1685" s="32">
        <f>$K$1093</f>
        <v>18</v>
      </c>
    </row>
    <row r="1686" spans="2:10" x14ac:dyDescent="0.25">
      <c r="B1686" s="53"/>
      <c r="C1686" s="46"/>
      <c r="D1686" s="46">
        <v>-4.192916195058121E-2</v>
      </c>
      <c r="E1686" s="32">
        <f>$F$1201</f>
        <v>64</v>
      </c>
      <c r="G1686" s="53"/>
      <c r="H1686" s="46"/>
      <c r="I1686" s="46">
        <v>-0.42783058814627006</v>
      </c>
      <c r="J1686" s="32">
        <v>0</v>
      </c>
    </row>
    <row r="1687" spans="2:10" x14ac:dyDescent="0.25">
      <c r="B1687" s="53"/>
      <c r="C1687" s="46"/>
      <c r="D1687" s="46">
        <v>-4.192916195058121E-2</v>
      </c>
      <c r="E1687" s="32">
        <v>0</v>
      </c>
      <c r="G1687" s="53"/>
      <c r="H1687" s="46"/>
      <c r="I1687" s="46">
        <v>-0.42550107120840375</v>
      </c>
      <c r="J1687" s="32">
        <v>0</v>
      </c>
    </row>
    <row r="1688" spans="2:10" x14ac:dyDescent="0.25">
      <c r="B1688" s="53"/>
      <c r="C1688" s="46"/>
      <c r="D1688" s="46">
        <v>-3.8482080981089434E-2</v>
      </c>
      <c r="E1688" s="32">
        <v>0</v>
      </c>
      <c r="G1688" s="53"/>
      <c r="H1688" s="46"/>
      <c r="I1688" s="46">
        <v>-0.42550107120840375</v>
      </c>
      <c r="J1688" s="32">
        <f>$K$1093</f>
        <v>18</v>
      </c>
    </row>
    <row r="1689" spans="2:10" x14ac:dyDescent="0.25">
      <c r="B1689" s="53"/>
      <c r="C1689" s="46"/>
      <c r="D1689" s="46">
        <v>-3.8482080981089434E-2</v>
      </c>
      <c r="E1689" s="32">
        <f>$F$1201</f>
        <v>64</v>
      </c>
      <c r="G1689" s="53"/>
      <c r="H1689" s="46"/>
      <c r="I1689" s="46">
        <v>-0.42317155427053743</v>
      </c>
      <c r="J1689" s="32">
        <f>$K$1093</f>
        <v>18</v>
      </c>
    </row>
    <row r="1690" spans="2:10" x14ac:dyDescent="0.25">
      <c r="B1690" s="53"/>
      <c r="C1690" s="46"/>
      <c r="D1690" s="46">
        <v>-3.503500001159765E-2</v>
      </c>
      <c r="E1690" s="32">
        <f>$F$1201</f>
        <v>64</v>
      </c>
      <c r="G1690" s="53"/>
      <c r="H1690" s="46"/>
      <c r="I1690" s="46">
        <v>-0.42317155427053743</v>
      </c>
      <c r="J1690" s="32">
        <v>0</v>
      </c>
    </row>
    <row r="1691" spans="2:10" x14ac:dyDescent="0.25">
      <c r="B1691" s="53"/>
      <c r="C1691" s="46"/>
      <c r="D1691" s="46">
        <v>-3.503500001159765E-2</v>
      </c>
      <c r="E1691" s="32">
        <v>0</v>
      </c>
      <c r="G1691" s="53"/>
      <c r="H1691" s="46"/>
      <c r="I1691" s="46">
        <v>-0.42084203733267112</v>
      </c>
      <c r="J1691" s="32">
        <v>0</v>
      </c>
    </row>
    <row r="1692" spans="2:10" x14ac:dyDescent="0.25">
      <c r="B1692" s="53"/>
      <c r="C1692" s="46"/>
      <c r="D1692" s="46">
        <v>-3.1587919042105873E-2</v>
      </c>
      <c r="E1692" s="32">
        <v>0</v>
      </c>
      <c r="G1692" s="53"/>
      <c r="H1692" s="46"/>
      <c r="I1692" s="46">
        <v>-0.42084203733267112</v>
      </c>
      <c r="J1692" s="32">
        <f>$K$1093</f>
        <v>18</v>
      </c>
    </row>
    <row r="1693" spans="2:10" x14ac:dyDescent="0.25">
      <c r="B1693" s="53"/>
      <c r="C1693" s="46"/>
      <c r="D1693" s="46">
        <v>-3.1587919042105873E-2</v>
      </c>
      <c r="E1693" s="32">
        <f>$F$1201</f>
        <v>64</v>
      </c>
      <c r="G1693" s="53"/>
      <c r="H1693" s="46"/>
      <c r="I1693" s="46">
        <v>-0.4185125203948048</v>
      </c>
      <c r="J1693" s="32">
        <f>$K$1093</f>
        <v>18</v>
      </c>
    </row>
    <row r="1694" spans="2:10" x14ac:dyDescent="0.25">
      <c r="B1694" s="53"/>
      <c r="C1694" s="46"/>
      <c r="D1694" s="46">
        <v>-2.8140838072614093E-2</v>
      </c>
      <c r="E1694" s="32">
        <f>$F$1201</f>
        <v>64</v>
      </c>
      <c r="G1694" s="53"/>
      <c r="H1694" s="46"/>
      <c r="I1694" s="46">
        <v>-0.4185125203948048</v>
      </c>
      <c r="J1694" s="32">
        <v>0</v>
      </c>
    </row>
    <row r="1695" spans="2:10" x14ac:dyDescent="0.25">
      <c r="B1695" s="53"/>
      <c r="C1695" s="46"/>
      <c r="D1695" s="46">
        <v>-2.8140838072614093E-2</v>
      </c>
      <c r="E1695" s="32">
        <v>0</v>
      </c>
      <c r="G1695" s="53"/>
      <c r="H1695" s="46"/>
      <c r="I1695" s="46">
        <v>-0.41618300345693848</v>
      </c>
      <c r="J1695" s="32">
        <v>0</v>
      </c>
    </row>
    <row r="1696" spans="2:10" x14ac:dyDescent="0.25">
      <c r="B1696" s="53"/>
      <c r="C1696" s="46"/>
      <c r="D1696" s="46">
        <v>-2.4693757103122313E-2</v>
      </c>
      <c r="E1696" s="32">
        <v>0</v>
      </c>
      <c r="G1696" s="53"/>
      <c r="H1696" s="46"/>
      <c r="I1696" s="46">
        <v>-0.41618300345693848</v>
      </c>
      <c r="J1696" s="32">
        <f>$K$1093</f>
        <v>18</v>
      </c>
    </row>
    <row r="1697" spans="2:10" x14ac:dyDescent="0.25">
      <c r="B1697" s="53"/>
      <c r="C1697" s="46"/>
      <c r="D1697" s="46">
        <v>-2.4693757103122313E-2</v>
      </c>
      <c r="E1697" s="32">
        <f>$F$1201</f>
        <v>64</v>
      </c>
      <c r="G1697" s="53"/>
      <c r="H1697" s="46"/>
      <c r="I1697" s="46">
        <v>-0.41385348651907217</v>
      </c>
      <c r="J1697" s="32">
        <f>$K$1093</f>
        <v>18</v>
      </c>
    </row>
    <row r="1698" spans="2:10" x14ac:dyDescent="0.25">
      <c r="B1698" s="53"/>
      <c r="C1698" s="46"/>
      <c r="D1698" s="46">
        <v>-2.1246676133630536E-2</v>
      </c>
      <c r="E1698" s="32">
        <f>$F$1201</f>
        <v>64</v>
      </c>
      <c r="G1698" s="53"/>
      <c r="H1698" s="46"/>
      <c r="I1698" s="46">
        <v>-0.41385348651907217</v>
      </c>
      <c r="J1698" s="32">
        <v>0</v>
      </c>
    </row>
    <row r="1699" spans="2:10" x14ac:dyDescent="0.25">
      <c r="B1699" s="53"/>
      <c r="C1699" s="46"/>
      <c r="D1699" s="46">
        <v>-2.1246676133630536E-2</v>
      </c>
      <c r="E1699" s="32">
        <v>0</v>
      </c>
      <c r="G1699" s="53"/>
      <c r="H1699" s="46"/>
      <c r="I1699" s="46">
        <v>-0.41152396958120585</v>
      </c>
      <c r="J1699" s="32">
        <v>0</v>
      </c>
    </row>
    <row r="1700" spans="2:10" x14ac:dyDescent="0.25">
      <c r="B1700" s="53"/>
      <c r="C1700" s="46"/>
      <c r="D1700" s="46">
        <v>-1.7799595164138756E-2</v>
      </c>
      <c r="E1700" s="32">
        <v>0</v>
      </c>
      <c r="G1700" s="53"/>
      <c r="H1700" s="46"/>
      <c r="I1700" s="46">
        <v>-0.41152396958120585</v>
      </c>
      <c r="J1700" s="32">
        <f>$K$1093</f>
        <v>18</v>
      </c>
    </row>
    <row r="1701" spans="2:10" x14ac:dyDescent="0.25">
      <c r="B1701" s="53"/>
      <c r="C1701" s="46"/>
      <c r="D1701" s="46">
        <v>-1.7799595164138756E-2</v>
      </c>
      <c r="E1701" s="32">
        <f>$F$1201</f>
        <v>64</v>
      </c>
      <c r="G1701" s="53"/>
      <c r="H1701" s="46"/>
      <c r="I1701" s="46">
        <v>-0.40919445264333953</v>
      </c>
      <c r="J1701" s="32">
        <f>$K$1093</f>
        <v>18</v>
      </c>
    </row>
    <row r="1702" spans="2:10" x14ac:dyDescent="0.25">
      <c r="B1702" s="53"/>
      <c r="C1702" s="46"/>
      <c r="D1702" s="46">
        <v>-1.4352514194646978E-2</v>
      </c>
      <c r="E1702" s="32">
        <f>$F$1201</f>
        <v>64</v>
      </c>
      <c r="G1702" s="53"/>
      <c r="H1702" s="46"/>
      <c r="I1702" s="46">
        <v>-0.40919445264333953</v>
      </c>
      <c r="J1702" s="32">
        <v>0</v>
      </c>
    </row>
    <row r="1703" spans="2:10" x14ac:dyDescent="0.25">
      <c r="B1703" s="53"/>
      <c r="C1703" s="46"/>
      <c r="D1703" s="46">
        <v>-1.4352514194646978E-2</v>
      </c>
      <c r="E1703" s="32">
        <v>0</v>
      </c>
      <c r="G1703" s="53"/>
      <c r="H1703" s="46"/>
      <c r="I1703" s="46">
        <v>-0.40686493570547322</v>
      </c>
      <c r="J1703" s="32">
        <v>0</v>
      </c>
    </row>
    <row r="1704" spans="2:10" x14ac:dyDescent="0.25">
      <c r="B1704" s="53"/>
      <c r="C1704" s="46"/>
      <c r="D1704" s="46">
        <v>-1.0905433225155199E-2</v>
      </c>
      <c r="E1704" s="32">
        <v>0</v>
      </c>
      <c r="G1704" s="53"/>
      <c r="H1704" s="46"/>
      <c r="I1704" s="46">
        <v>-0.40686493570547322</v>
      </c>
      <c r="J1704" s="32">
        <f>$K$1093</f>
        <v>18</v>
      </c>
    </row>
    <row r="1705" spans="2:10" x14ac:dyDescent="0.25">
      <c r="B1705" s="53"/>
      <c r="C1705" s="46"/>
      <c r="D1705" s="46">
        <v>-1.0905433225155199E-2</v>
      </c>
      <c r="E1705" s="32">
        <f>$F$1201</f>
        <v>64</v>
      </c>
      <c r="G1705" s="53"/>
      <c r="H1705" s="46"/>
      <c r="I1705" s="46">
        <v>-0.4045354187676069</v>
      </c>
      <c r="J1705" s="32">
        <f>$K$1093</f>
        <v>18</v>
      </c>
    </row>
    <row r="1706" spans="2:10" x14ac:dyDescent="0.25">
      <c r="B1706" s="53"/>
      <c r="C1706" s="46"/>
      <c r="D1706" s="46">
        <v>-7.4583522556634207E-3</v>
      </c>
      <c r="E1706" s="32">
        <f>$F$1201</f>
        <v>64</v>
      </c>
      <c r="G1706" s="53"/>
      <c r="H1706" s="46"/>
      <c r="I1706" s="46">
        <v>-0.4045354187676069</v>
      </c>
      <c r="J1706" s="32">
        <v>0</v>
      </c>
    </row>
    <row r="1707" spans="2:10" x14ac:dyDescent="0.25">
      <c r="B1707" s="53"/>
      <c r="C1707" s="46"/>
      <c r="D1707" s="46">
        <v>-7.4583522556634207E-3</v>
      </c>
      <c r="E1707" s="32">
        <v>0</v>
      </c>
      <c r="G1707" s="53"/>
      <c r="H1707" s="46"/>
      <c r="I1707" s="46">
        <v>-0.40220590182974059</v>
      </c>
      <c r="J1707" s="32">
        <v>0</v>
      </c>
    </row>
    <row r="1708" spans="2:10" x14ac:dyDescent="0.25">
      <c r="B1708" s="53"/>
      <c r="C1708" s="46"/>
      <c r="D1708" s="46">
        <v>-4.0112712861716414E-3</v>
      </c>
      <c r="E1708" s="32">
        <v>0</v>
      </c>
      <c r="G1708" s="53"/>
      <c r="H1708" s="46"/>
      <c r="I1708" s="46">
        <v>-0.40220590182974059</v>
      </c>
      <c r="J1708" s="32">
        <f>$K$1093</f>
        <v>18</v>
      </c>
    </row>
    <row r="1709" spans="2:10" x14ac:dyDescent="0.25">
      <c r="B1709" s="53"/>
      <c r="C1709" s="46"/>
      <c r="D1709" s="46">
        <v>-4.0112712861716414E-3</v>
      </c>
      <c r="E1709" s="32">
        <f>$F$1201</f>
        <v>64</v>
      </c>
      <c r="G1709" s="53"/>
      <c r="H1709" s="46"/>
      <c r="I1709" s="46">
        <v>-0.39987638489187421</v>
      </c>
      <c r="J1709" s="32">
        <f>$K$1093</f>
        <v>18</v>
      </c>
    </row>
    <row r="1710" spans="2:10" x14ac:dyDescent="0.25">
      <c r="B1710" s="53"/>
      <c r="C1710" s="46"/>
      <c r="D1710" s="46">
        <v>-5.6419031667986246E-4</v>
      </c>
      <c r="E1710" s="32">
        <f>$F$1201</f>
        <v>64</v>
      </c>
      <c r="G1710" s="53"/>
      <c r="H1710" s="46"/>
      <c r="I1710" s="46">
        <v>-0.39987638489187421</v>
      </c>
      <c r="J1710" s="32">
        <v>0</v>
      </c>
    </row>
    <row r="1711" spans="2:10" x14ac:dyDescent="0.25">
      <c r="B1711" s="53"/>
      <c r="C1711" s="46"/>
      <c r="D1711" s="46">
        <v>-5.6419031667986246E-4</v>
      </c>
      <c r="E1711" s="32">
        <v>0</v>
      </c>
      <c r="G1711" s="53"/>
      <c r="H1711" s="46"/>
      <c r="I1711" s="46">
        <v>-0.3975468679540079</v>
      </c>
      <c r="J1711" s="32">
        <v>0</v>
      </c>
    </row>
    <row r="1712" spans="2:10" x14ac:dyDescent="0.25">
      <c r="B1712" s="53"/>
      <c r="C1712" s="46"/>
      <c r="D1712" s="46">
        <v>2.8828906528119164E-3</v>
      </c>
      <c r="E1712" s="32">
        <v>0</v>
      </c>
      <c r="G1712" s="53"/>
      <c r="H1712" s="46"/>
      <c r="I1712" s="46">
        <v>-0.3975468679540079</v>
      </c>
      <c r="J1712" s="32">
        <f>$K$1093</f>
        <v>18</v>
      </c>
    </row>
    <row r="1713" spans="2:10" x14ac:dyDescent="0.25">
      <c r="B1713" s="53"/>
      <c r="C1713" s="46"/>
      <c r="D1713" s="46">
        <v>2.8828906528119164E-3</v>
      </c>
      <c r="E1713" s="32">
        <f>$F$1201</f>
        <v>64</v>
      </c>
      <c r="G1713" s="53"/>
      <c r="H1713" s="46"/>
      <c r="I1713" s="46">
        <v>-0.39521735101614158</v>
      </c>
      <c r="J1713" s="32">
        <f>$K$1093</f>
        <v>18</v>
      </c>
    </row>
    <row r="1714" spans="2:10" x14ac:dyDescent="0.25">
      <c r="B1714" s="53"/>
      <c r="C1714" s="46"/>
      <c r="D1714" s="46">
        <v>6.3299716223036949E-3</v>
      </c>
      <c r="E1714" s="32">
        <f>$F$1201</f>
        <v>64</v>
      </c>
      <c r="G1714" s="53"/>
      <c r="H1714" s="46"/>
      <c r="I1714" s="46">
        <v>-0.39521735101614158</v>
      </c>
      <c r="J1714" s="32">
        <v>0</v>
      </c>
    </row>
    <row r="1715" spans="2:10" x14ac:dyDescent="0.25">
      <c r="B1715" s="53"/>
      <c r="C1715" s="46"/>
      <c r="D1715" s="46">
        <v>6.3299716223036949E-3</v>
      </c>
      <c r="E1715" s="32">
        <v>0</v>
      </c>
      <c r="G1715" s="53"/>
      <c r="H1715" s="46"/>
      <c r="I1715" s="46">
        <v>-0.39288783407827527</v>
      </c>
      <c r="J1715" s="32">
        <v>0</v>
      </c>
    </row>
    <row r="1716" spans="2:10" x14ac:dyDescent="0.25">
      <c r="B1716" s="53"/>
      <c r="C1716" s="46"/>
      <c r="D1716" s="46">
        <v>9.7770525917954751E-3</v>
      </c>
      <c r="E1716" s="32">
        <v>0</v>
      </c>
      <c r="G1716" s="53"/>
      <c r="H1716" s="46"/>
      <c r="I1716" s="46">
        <v>-0.39288783407827527</v>
      </c>
      <c r="J1716" s="32">
        <f>$K$1093</f>
        <v>18</v>
      </c>
    </row>
    <row r="1717" spans="2:10" x14ac:dyDescent="0.25">
      <c r="B1717" s="53"/>
      <c r="C1717" s="46"/>
      <c r="D1717" s="46">
        <v>9.7770525917954751E-3</v>
      </c>
      <c r="E1717" s="32">
        <f>$F$1201</f>
        <v>64</v>
      </c>
      <c r="G1717" s="53"/>
      <c r="H1717" s="46"/>
      <c r="I1717" s="46">
        <v>-0.39055831714040895</v>
      </c>
      <c r="J1717" s="32">
        <f>$K$1093</f>
        <v>18</v>
      </c>
    </row>
    <row r="1718" spans="2:10" x14ac:dyDescent="0.25">
      <c r="B1718" s="53"/>
      <c r="C1718" s="46"/>
      <c r="D1718" s="46">
        <v>1.3224133561287254E-2</v>
      </c>
      <c r="E1718" s="32">
        <f>$F$1201</f>
        <v>64</v>
      </c>
      <c r="G1718" s="53"/>
      <c r="H1718" s="46"/>
      <c r="I1718" s="46">
        <v>-0.39055831714040895</v>
      </c>
      <c r="J1718" s="32">
        <v>0</v>
      </c>
    </row>
    <row r="1719" spans="2:10" x14ac:dyDescent="0.25">
      <c r="B1719" s="53"/>
      <c r="C1719" s="46"/>
      <c r="D1719" s="46">
        <v>1.3224133561287254E-2</v>
      </c>
      <c r="E1719" s="32">
        <v>0</v>
      </c>
      <c r="G1719" s="53"/>
      <c r="H1719" s="46"/>
      <c r="I1719" s="46">
        <v>-0.38822880020254263</v>
      </c>
      <c r="J1719" s="32">
        <v>0</v>
      </c>
    </row>
    <row r="1720" spans="2:10" x14ac:dyDescent="0.25">
      <c r="B1720" s="53"/>
      <c r="C1720" s="46"/>
      <c r="D1720" s="46">
        <v>1.6671214530779032E-2</v>
      </c>
      <c r="E1720" s="32">
        <v>0</v>
      </c>
      <c r="G1720" s="53"/>
      <c r="H1720" s="46"/>
      <c r="I1720" s="46">
        <v>-0.38822880020254263</v>
      </c>
      <c r="J1720" s="32">
        <f>$K$1093</f>
        <v>18</v>
      </c>
    </row>
    <row r="1721" spans="2:10" x14ac:dyDescent="0.25">
      <c r="B1721" s="53"/>
      <c r="C1721" s="46"/>
      <c r="D1721" s="46">
        <v>1.6671214530779032E-2</v>
      </c>
      <c r="E1721" s="32">
        <f>$F$1201</f>
        <v>64</v>
      </c>
      <c r="G1721" s="53"/>
      <c r="H1721" s="46"/>
      <c r="I1721" s="46">
        <v>-0.38589928326467632</v>
      </c>
      <c r="J1721" s="32">
        <f>$K$1093</f>
        <v>18</v>
      </c>
    </row>
    <row r="1722" spans="2:10" x14ac:dyDescent="0.25">
      <c r="B1722" s="53"/>
      <c r="C1722" s="46"/>
      <c r="D1722" s="46">
        <v>2.0118295500270812E-2</v>
      </c>
      <c r="E1722" s="32">
        <f>$F$1201</f>
        <v>64</v>
      </c>
      <c r="G1722" s="53"/>
      <c r="H1722" s="46"/>
      <c r="I1722" s="46">
        <v>-0.38589928326467632</v>
      </c>
      <c r="J1722" s="32">
        <v>0</v>
      </c>
    </row>
    <row r="1723" spans="2:10" x14ac:dyDescent="0.25">
      <c r="B1723" s="53"/>
      <c r="C1723" s="46"/>
      <c r="D1723" s="46">
        <v>2.0118295500270812E-2</v>
      </c>
      <c r="E1723" s="32">
        <v>0</v>
      </c>
      <c r="G1723" s="53"/>
      <c r="H1723" s="46"/>
      <c r="I1723" s="46">
        <v>-0.38356976632681</v>
      </c>
      <c r="J1723" s="32">
        <v>0</v>
      </c>
    </row>
    <row r="1724" spans="2:10" x14ac:dyDescent="0.25">
      <c r="B1724" s="53"/>
      <c r="C1724" s="46"/>
      <c r="D1724" s="46">
        <v>2.3565376469762589E-2</v>
      </c>
      <c r="E1724" s="32">
        <v>0</v>
      </c>
      <c r="G1724" s="53"/>
      <c r="H1724" s="46"/>
      <c r="I1724" s="46">
        <v>-0.38356976632681</v>
      </c>
      <c r="J1724" s="32">
        <f>$K$1093</f>
        <v>18</v>
      </c>
    </row>
    <row r="1725" spans="2:10" x14ac:dyDescent="0.25">
      <c r="B1725" s="53"/>
      <c r="C1725" s="46"/>
      <c r="D1725" s="46">
        <v>2.3565376469762589E-2</v>
      </c>
      <c r="E1725" s="32">
        <f>$F$1201</f>
        <v>64</v>
      </c>
      <c r="G1725" s="53"/>
      <c r="H1725" s="46"/>
      <c r="I1725" s="46">
        <v>-0.38124024938894369</v>
      </c>
      <c r="J1725" s="32">
        <f>$K$1093</f>
        <v>18</v>
      </c>
    </row>
    <row r="1726" spans="2:10" x14ac:dyDescent="0.25">
      <c r="B1726" s="53"/>
      <c r="C1726" s="46"/>
      <c r="D1726" s="46">
        <v>2.7012457439254369E-2</v>
      </c>
      <c r="E1726" s="32">
        <f>$F$1201</f>
        <v>64</v>
      </c>
      <c r="G1726" s="53"/>
      <c r="H1726" s="46"/>
      <c r="I1726" s="46">
        <v>-0.38124024938894369</v>
      </c>
      <c r="J1726" s="32">
        <v>0</v>
      </c>
    </row>
    <row r="1727" spans="2:10" x14ac:dyDescent="0.25">
      <c r="B1727" s="53"/>
      <c r="C1727" s="46"/>
      <c r="D1727" s="46">
        <v>2.7012457439254369E-2</v>
      </c>
      <c r="E1727" s="32">
        <v>0</v>
      </c>
      <c r="G1727" s="53"/>
      <c r="H1727" s="46"/>
      <c r="I1727" s="46">
        <v>-0.37891073245107737</v>
      </c>
      <c r="J1727" s="32">
        <v>0</v>
      </c>
    </row>
    <row r="1728" spans="2:10" x14ac:dyDescent="0.25">
      <c r="B1728" s="53"/>
      <c r="C1728" s="46"/>
      <c r="D1728" s="46">
        <v>3.0459538408746149E-2</v>
      </c>
      <c r="E1728" s="32">
        <v>0</v>
      </c>
      <c r="G1728" s="53"/>
      <c r="H1728" s="46"/>
      <c r="I1728" s="46">
        <v>-0.37891073245107737</v>
      </c>
      <c r="J1728" s="32">
        <f>$K$1093</f>
        <v>18</v>
      </c>
    </row>
    <row r="1729" spans="2:10" x14ac:dyDescent="0.25">
      <c r="B1729" s="53"/>
      <c r="C1729" s="46"/>
      <c r="D1729" s="46">
        <v>3.0459538408746149E-2</v>
      </c>
      <c r="E1729" s="32">
        <f>$F$1201</f>
        <v>64</v>
      </c>
      <c r="G1729" s="53"/>
      <c r="H1729" s="46"/>
      <c r="I1729" s="46">
        <v>-0.37658121551321105</v>
      </c>
      <c r="J1729" s="32">
        <f>$K$1093</f>
        <v>18</v>
      </c>
    </row>
    <row r="1730" spans="2:10" x14ac:dyDescent="0.25">
      <c r="B1730" s="53"/>
      <c r="C1730" s="46"/>
      <c r="D1730" s="46">
        <v>3.3906619378237926E-2</v>
      </c>
      <c r="E1730" s="32">
        <f>$F$1201</f>
        <v>64</v>
      </c>
      <c r="G1730" s="53"/>
      <c r="H1730" s="46"/>
      <c r="I1730" s="46">
        <v>-0.37658121551321105</v>
      </c>
      <c r="J1730" s="32">
        <v>0</v>
      </c>
    </row>
    <row r="1731" spans="2:10" x14ac:dyDescent="0.25">
      <c r="B1731" s="53"/>
      <c r="C1731" s="46"/>
      <c r="D1731" s="46">
        <v>3.3906619378237926E-2</v>
      </c>
      <c r="E1731" s="32">
        <v>0</v>
      </c>
      <c r="G1731" s="53"/>
      <c r="H1731" s="46"/>
      <c r="I1731" s="46">
        <v>-0.37425169857534474</v>
      </c>
      <c r="J1731" s="32">
        <v>0</v>
      </c>
    </row>
    <row r="1732" spans="2:10" x14ac:dyDescent="0.25">
      <c r="B1732" s="53"/>
      <c r="C1732" s="46"/>
      <c r="D1732" s="46">
        <v>3.7353700347729703E-2</v>
      </c>
      <c r="E1732" s="32">
        <v>0</v>
      </c>
      <c r="G1732" s="53"/>
      <c r="H1732" s="46"/>
      <c r="I1732" s="46">
        <v>-0.37425169857534474</v>
      </c>
      <c r="J1732" s="32">
        <f>$K$1093</f>
        <v>18</v>
      </c>
    </row>
    <row r="1733" spans="2:10" x14ac:dyDescent="0.25">
      <c r="B1733" s="53"/>
      <c r="C1733" s="46"/>
      <c r="D1733" s="46">
        <v>3.7353700347729703E-2</v>
      </c>
      <c r="E1733" s="32">
        <f>$F$1201</f>
        <v>64</v>
      </c>
      <c r="G1733" s="53"/>
      <c r="H1733" s="46"/>
      <c r="I1733" s="46">
        <v>-0.37192218163747842</v>
      </c>
      <c r="J1733" s="32">
        <f>$K$1093</f>
        <v>18</v>
      </c>
    </row>
    <row r="1734" spans="2:10" x14ac:dyDescent="0.25">
      <c r="B1734" s="53"/>
      <c r="C1734" s="46"/>
      <c r="D1734" s="46">
        <v>4.0800781317221486E-2</v>
      </c>
      <c r="E1734" s="32">
        <f>$F$1201</f>
        <v>64</v>
      </c>
      <c r="G1734" s="53"/>
      <c r="H1734" s="46"/>
      <c r="I1734" s="46">
        <v>-0.37192218163747842</v>
      </c>
      <c r="J1734" s="32">
        <v>0</v>
      </c>
    </row>
    <row r="1735" spans="2:10" x14ac:dyDescent="0.25">
      <c r="B1735" s="53"/>
      <c r="C1735" s="46"/>
      <c r="D1735" s="46">
        <v>4.0800781317221486E-2</v>
      </c>
      <c r="E1735" s="32">
        <v>0</v>
      </c>
      <c r="G1735" s="53"/>
      <c r="H1735" s="46"/>
      <c r="I1735" s="46">
        <v>-0.36959266469961211</v>
      </c>
      <c r="J1735" s="32">
        <v>0</v>
      </c>
    </row>
    <row r="1736" spans="2:10" x14ac:dyDescent="0.25">
      <c r="B1736" s="53"/>
      <c r="C1736" s="46"/>
      <c r="D1736" s="46">
        <v>4.4247862286713263E-2</v>
      </c>
      <c r="E1736" s="32">
        <v>0</v>
      </c>
      <c r="G1736" s="53"/>
      <c r="H1736" s="46"/>
      <c r="I1736" s="46">
        <v>-0.36959266469961211</v>
      </c>
      <c r="J1736" s="32">
        <f>$K$1093</f>
        <v>18</v>
      </c>
    </row>
    <row r="1737" spans="2:10" x14ac:dyDescent="0.25">
      <c r="B1737" s="53"/>
      <c r="C1737" s="46"/>
      <c r="D1737" s="46">
        <v>4.4247862286713263E-2</v>
      </c>
      <c r="E1737" s="32">
        <f>$F$1201</f>
        <v>64</v>
      </c>
      <c r="G1737" s="53"/>
      <c r="H1737" s="46"/>
      <c r="I1737" s="46">
        <v>-0.36842790623067895</v>
      </c>
      <c r="J1737" s="32">
        <f>$K$1093</f>
        <v>18</v>
      </c>
    </row>
    <row r="1738" spans="2:10" x14ac:dyDescent="0.25">
      <c r="B1738" s="53"/>
      <c r="C1738" s="46"/>
      <c r="D1738" s="46">
        <v>4.769494325620504E-2</v>
      </c>
      <c r="E1738" s="32">
        <f>$F$1201</f>
        <v>64</v>
      </c>
      <c r="G1738" s="53"/>
      <c r="H1738" s="46"/>
      <c r="I1738" s="46">
        <v>-0.36842790623067895</v>
      </c>
      <c r="J1738" s="32">
        <v>0</v>
      </c>
    </row>
    <row r="1739" spans="2:10" x14ac:dyDescent="0.25">
      <c r="B1739" s="53"/>
      <c r="C1739" s="46"/>
      <c r="D1739" s="46">
        <v>4.769494325620504E-2</v>
      </c>
      <c r="E1739" s="32">
        <v>0</v>
      </c>
      <c r="G1739" s="53"/>
      <c r="H1739" s="46"/>
      <c r="I1739" s="46">
        <v>-0.36842790623067895</v>
      </c>
      <c r="J1739" s="32">
        <v>0</v>
      </c>
    </row>
    <row r="1740" spans="2:10" x14ac:dyDescent="0.25">
      <c r="B1740" s="53"/>
      <c r="C1740" s="46"/>
      <c r="D1740" s="46">
        <v>5.1142024225696824E-2</v>
      </c>
      <c r="E1740" s="32">
        <v>0</v>
      </c>
      <c r="G1740" s="53"/>
      <c r="H1740" s="46"/>
      <c r="I1740" s="46">
        <v>-0.36842790623067895</v>
      </c>
      <c r="J1740" s="32">
        <f>$K$1094</f>
        <v>18</v>
      </c>
    </row>
    <row r="1741" spans="2:10" x14ac:dyDescent="0.25">
      <c r="B1741" s="53"/>
      <c r="C1741" s="46"/>
      <c r="D1741" s="46">
        <v>5.1142024225696824E-2</v>
      </c>
      <c r="E1741" s="32">
        <f>$F$1201</f>
        <v>64</v>
      </c>
      <c r="G1741" s="53"/>
      <c r="H1741" s="46"/>
      <c r="I1741" s="46">
        <v>-0.36609838929281263</v>
      </c>
      <c r="J1741" s="32">
        <f>$K$1094</f>
        <v>18</v>
      </c>
    </row>
    <row r="1742" spans="2:10" x14ac:dyDescent="0.25">
      <c r="B1742" s="53"/>
      <c r="C1742" s="46"/>
      <c r="D1742" s="46">
        <v>5.45891051951886E-2</v>
      </c>
      <c r="E1742" s="32">
        <f>$F$1201</f>
        <v>64</v>
      </c>
      <c r="G1742" s="53"/>
      <c r="H1742" s="46"/>
      <c r="I1742" s="46">
        <v>-0.36609838929281263</v>
      </c>
      <c r="J1742" s="32">
        <v>0</v>
      </c>
    </row>
    <row r="1743" spans="2:10" x14ac:dyDescent="0.25">
      <c r="B1743" s="53"/>
      <c r="C1743" s="46"/>
      <c r="D1743" s="46">
        <v>5.45891051951886E-2</v>
      </c>
      <c r="E1743" s="32">
        <v>0</v>
      </c>
      <c r="G1743" s="53"/>
      <c r="H1743" s="46"/>
      <c r="I1743" s="46">
        <v>-0.36376887235494632</v>
      </c>
      <c r="J1743" s="32">
        <v>0</v>
      </c>
    </row>
    <row r="1744" spans="2:10" x14ac:dyDescent="0.25">
      <c r="B1744" s="53"/>
      <c r="C1744" s="46"/>
      <c r="D1744" s="46">
        <v>5.8036186164680377E-2</v>
      </c>
      <c r="E1744" s="32">
        <v>0</v>
      </c>
      <c r="G1744" s="53"/>
      <c r="H1744" s="46"/>
      <c r="I1744" s="46">
        <v>-0.36376887235494632</v>
      </c>
      <c r="J1744" s="32">
        <f>$K$1094</f>
        <v>18</v>
      </c>
    </row>
    <row r="1745" spans="2:10" x14ac:dyDescent="0.25">
      <c r="B1745" s="53"/>
      <c r="C1745" s="46"/>
      <c r="D1745" s="46">
        <v>5.8036186164680377E-2</v>
      </c>
      <c r="E1745" s="32">
        <f>$F$1201</f>
        <v>64</v>
      </c>
      <c r="G1745" s="53"/>
      <c r="H1745" s="46"/>
      <c r="I1745" s="46">
        <v>-0.36143935541708</v>
      </c>
      <c r="J1745" s="32">
        <f>$K$1094</f>
        <v>18</v>
      </c>
    </row>
    <row r="1746" spans="2:10" x14ac:dyDescent="0.25">
      <c r="B1746" s="53"/>
      <c r="C1746" s="46"/>
      <c r="D1746" s="46">
        <v>6.1483267134172161E-2</v>
      </c>
      <c r="E1746" s="32">
        <f>$F$1201</f>
        <v>64</v>
      </c>
      <c r="G1746" s="53"/>
      <c r="H1746" s="46"/>
      <c r="I1746" s="46">
        <v>-0.36143935541708</v>
      </c>
      <c r="J1746" s="32">
        <v>0</v>
      </c>
    </row>
    <row r="1747" spans="2:10" x14ac:dyDescent="0.25">
      <c r="B1747" s="53"/>
      <c r="C1747" s="46"/>
      <c r="D1747" s="46">
        <v>6.1483267134172161E-2</v>
      </c>
      <c r="E1747" s="32">
        <v>0</v>
      </c>
      <c r="G1747" s="53"/>
      <c r="H1747" s="46"/>
      <c r="I1747" s="46">
        <v>-0.35910983847921368</v>
      </c>
      <c r="J1747" s="32">
        <v>0</v>
      </c>
    </row>
    <row r="1748" spans="2:10" x14ac:dyDescent="0.25">
      <c r="B1748" s="53"/>
      <c r="C1748" s="46"/>
      <c r="D1748" s="46">
        <v>6.4930348103663937E-2</v>
      </c>
      <c r="E1748" s="32">
        <v>0</v>
      </c>
      <c r="G1748" s="53"/>
      <c r="H1748" s="46"/>
      <c r="I1748" s="46">
        <v>-0.35910983847921368</v>
      </c>
      <c r="J1748" s="32">
        <f>$K$1094</f>
        <v>18</v>
      </c>
    </row>
    <row r="1749" spans="2:10" x14ac:dyDescent="0.25">
      <c r="B1749" s="53"/>
      <c r="C1749" s="46"/>
      <c r="D1749" s="46">
        <v>6.4930348103663937E-2</v>
      </c>
      <c r="E1749" s="32">
        <f>$F$1201</f>
        <v>64</v>
      </c>
      <c r="G1749" s="53"/>
      <c r="H1749" s="46"/>
      <c r="I1749" s="46">
        <v>-0.35678032154134737</v>
      </c>
      <c r="J1749" s="32">
        <f>$K$1094</f>
        <v>18</v>
      </c>
    </row>
    <row r="1750" spans="2:10" x14ac:dyDescent="0.25">
      <c r="B1750" s="53"/>
      <c r="C1750" s="46"/>
      <c r="D1750" s="46">
        <v>6.8377429073155721E-2</v>
      </c>
      <c r="E1750" s="32">
        <f>$F$1201</f>
        <v>64</v>
      </c>
      <c r="G1750" s="53"/>
      <c r="H1750" s="46"/>
      <c r="I1750" s="46">
        <v>-0.35678032154134737</v>
      </c>
      <c r="J1750" s="32">
        <v>0</v>
      </c>
    </row>
    <row r="1751" spans="2:10" x14ac:dyDescent="0.25">
      <c r="B1751" s="53"/>
      <c r="C1751" s="46"/>
      <c r="D1751" s="46">
        <v>6.8377429073155721E-2</v>
      </c>
      <c r="E1751" s="32">
        <v>0</v>
      </c>
      <c r="G1751" s="53"/>
      <c r="H1751" s="46"/>
      <c r="I1751" s="46">
        <v>-0.35445080460348105</v>
      </c>
      <c r="J1751" s="32">
        <v>0</v>
      </c>
    </row>
    <row r="1752" spans="2:10" x14ac:dyDescent="0.25">
      <c r="B1752" s="53"/>
      <c r="C1752" s="46"/>
      <c r="D1752" s="46">
        <v>7.1824510042647491E-2</v>
      </c>
      <c r="E1752" s="32">
        <v>0</v>
      </c>
      <c r="G1752" s="53"/>
      <c r="H1752" s="46"/>
      <c r="I1752" s="46">
        <v>-0.35445080460348105</v>
      </c>
      <c r="J1752" s="32">
        <f>$K$1094</f>
        <v>18</v>
      </c>
    </row>
    <row r="1753" spans="2:10" x14ac:dyDescent="0.25">
      <c r="B1753" s="53"/>
      <c r="C1753" s="46"/>
      <c r="D1753" s="46">
        <v>7.1824510042647491E-2</v>
      </c>
      <c r="E1753" s="32">
        <f>$F$1201</f>
        <v>64</v>
      </c>
      <c r="G1753" s="53"/>
      <c r="H1753" s="46"/>
      <c r="I1753" s="46">
        <v>-0.35212128766561474</v>
      </c>
      <c r="J1753" s="32">
        <f>$K$1094</f>
        <v>18</v>
      </c>
    </row>
    <row r="1754" spans="2:10" x14ac:dyDescent="0.25">
      <c r="B1754" s="53"/>
      <c r="C1754" s="46"/>
      <c r="D1754" s="46">
        <v>7.5271591012139275E-2</v>
      </c>
      <c r="E1754" s="32">
        <f>$F$1201</f>
        <v>64</v>
      </c>
      <c r="G1754" s="53"/>
      <c r="H1754" s="46"/>
      <c r="I1754" s="46">
        <v>-0.35212128766561474</v>
      </c>
      <c r="J1754" s="32">
        <v>0</v>
      </c>
    </row>
    <row r="1755" spans="2:10" x14ac:dyDescent="0.25">
      <c r="B1755" s="53"/>
      <c r="C1755" s="46"/>
      <c r="D1755" s="46">
        <v>7.5271591012139275E-2</v>
      </c>
      <c r="E1755" s="32">
        <v>0</v>
      </c>
      <c r="G1755" s="53"/>
      <c r="H1755" s="46"/>
      <c r="I1755" s="46">
        <v>-0.34979177072774842</v>
      </c>
      <c r="J1755" s="32">
        <v>0</v>
      </c>
    </row>
    <row r="1756" spans="2:10" x14ac:dyDescent="0.25">
      <c r="B1756" s="53"/>
      <c r="C1756" s="46"/>
      <c r="D1756" s="46">
        <v>7.8718671981631058E-2</v>
      </c>
      <c r="E1756" s="32">
        <v>0</v>
      </c>
      <c r="G1756" s="53"/>
      <c r="H1756" s="46"/>
      <c r="I1756" s="46">
        <v>-0.34979177072774842</v>
      </c>
      <c r="J1756" s="32">
        <f>$K$1094</f>
        <v>18</v>
      </c>
    </row>
    <row r="1757" spans="2:10" x14ac:dyDescent="0.25">
      <c r="B1757" s="53"/>
      <c r="C1757" s="46"/>
      <c r="D1757" s="46">
        <v>7.8718671981631058E-2</v>
      </c>
      <c r="E1757" s="32">
        <f>$F$1201</f>
        <v>64</v>
      </c>
      <c r="G1757" s="53"/>
      <c r="H1757" s="46"/>
      <c r="I1757" s="46">
        <v>-0.3474622537898821</v>
      </c>
      <c r="J1757" s="32">
        <f>$K$1094</f>
        <v>18</v>
      </c>
    </row>
    <row r="1758" spans="2:10" x14ac:dyDescent="0.25">
      <c r="B1758" s="53"/>
      <c r="C1758" s="46"/>
      <c r="D1758" s="46">
        <v>8.2165752951122828E-2</v>
      </c>
      <c r="E1758" s="32">
        <f>$F$1201</f>
        <v>64</v>
      </c>
      <c r="G1758" s="53"/>
      <c r="H1758" s="46"/>
      <c r="I1758" s="46">
        <v>-0.3474622537898821</v>
      </c>
      <c r="J1758" s="32">
        <v>0</v>
      </c>
    </row>
    <row r="1759" spans="2:10" x14ac:dyDescent="0.25">
      <c r="B1759" s="53"/>
      <c r="C1759" s="46"/>
      <c r="D1759" s="46">
        <v>8.2165752951122828E-2</v>
      </c>
      <c r="E1759" s="32">
        <v>0</v>
      </c>
      <c r="G1759" s="53"/>
      <c r="H1759" s="46"/>
      <c r="I1759" s="46">
        <v>-0.34513273685201579</v>
      </c>
      <c r="J1759" s="32">
        <v>0</v>
      </c>
    </row>
    <row r="1760" spans="2:10" x14ac:dyDescent="0.25">
      <c r="B1760" s="53"/>
      <c r="C1760" s="46"/>
      <c r="D1760" s="46">
        <v>8.5612833920614612E-2</v>
      </c>
      <c r="E1760" s="32">
        <v>0</v>
      </c>
      <c r="G1760" s="53"/>
      <c r="H1760" s="46"/>
      <c r="I1760" s="46">
        <v>-0.34513273685201579</v>
      </c>
      <c r="J1760" s="32">
        <f>$K$1094</f>
        <v>18</v>
      </c>
    </row>
    <row r="1761" spans="2:10" x14ac:dyDescent="0.25">
      <c r="B1761" s="53"/>
      <c r="C1761" s="46"/>
      <c r="D1761" s="46">
        <v>8.5612833920614612E-2</v>
      </c>
      <c r="E1761" s="32">
        <f>$F$1201</f>
        <v>64</v>
      </c>
      <c r="G1761" s="53"/>
      <c r="H1761" s="46"/>
      <c r="I1761" s="46">
        <v>-0.34280321991414947</v>
      </c>
      <c r="J1761" s="32">
        <f>$K$1094</f>
        <v>18</v>
      </c>
    </row>
    <row r="1762" spans="2:10" x14ac:dyDescent="0.25">
      <c r="B1762" s="53"/>
      <c r="C1762" s="46"/>
      <c r="D1762" s="46">
        <v>8.9059914890106395E-2</v>
      </c>
      <c r="E1762" s="32">
        <f>$F$1201</f>
        <v>64</v>
      </c>
      <c r="G1762" s="53"/>
      <c r="H1762" s="46"/>
      <c r="I1762" s="46">
        <v>-0.34280321991414947</v>
      </c>
      <c r="J1762" s="32">
        <v>0</v>
      </c>
    </row>
    <row r="1763" spans="2:10" x14ac:dyDescent="0.25">
      <c r="B1763" s="53"/>
      <c r="C1763" s="46"/>
      <c r="D1763" s="46">
        <v>8.9059914890106395E-2</v>
      </c>
      <c r="E1763" s="32">
        <v>0</v>
      </c>
      <c r="G1763" s="53"/>
      <c r="H1763" s="46"/>
      <c r="I1763" s="46">
        <v>-0.34047370297628315</v>
      </c>
      <c r="J1763" s="32">
        <v>0</v>
      </c>
    </row>
    <row r="1764" spans="2:10" x14ac:dyDescent="0.25">
      <c r="B1764" s="53"/>
      <c r="C1764" s="46"/>
      <c r="D1764" s="46">
        <v>9.2506995859598165E-2</v>
      </c>
      <c r="E1764" s="32">
        <v>0</v>
      </c>
      <c r="G1764" s="53"/>
      <c r="H1764" s="46"/>
      <c r="I1764" s="46">
        <v>-0.34047370297628315</v>
      </c>
      <c r="J1764" s="32">
        <f>$K$1094</f>
        <v>18</v>
      </c>
    </row>
    <row r="1765" spans="2:10" x14ac:dyDescent="0.25">
      <c r="B1765" s="53"/>
      <c r="C1765" s="46"/>
      <c r="D1765" s="46">
        <v>9.2506995859598165E-2</v>
      </c>
      <c r="E1765" s="32">
        <f>$F$1201</f>
        <v>64</v>
      </c>
      <c r="G1765" s="53"/>
      <c r="H1765" s="46"/>
      <c r="I1765" s="46">
        <v>-0.33814418603841684</v>
      </c>
      <c r="J1765" s="32">
        <f>$K$1094</f>
        <v>18</v>
      </c>
    </row>
    <row r="1766" spans="2:10" x14ac:dyDescent="0.25">
      <c r="B1766" s="53"/>
      <c r="C1766" s="46"/>
      <c r="D1766" s="46">
        <v>9.5954076829089949E-2</v>
      </c>
      <c r="E1766" s="32">
        <f>$F$1201</f>
        <v>64</v>
      </c>
      <c r="G1766" s="53"/>
      <c r="H1766" s="46"/>
      <c r="I1766" s="46">
        <v>-0.33814418603841684</v>
      </c>
      <c r="J1766" s="32">
        <v>0</v>
      </c>
    </row>
    <row r="1767" spans="2:10" x14ac:dyDescent="0.25">
      <c r="B1767" s="53"/>
      <c r="C1767" s="46"/>
      <c r="D1767" s="46">
        <v>9.5954076829089949E-2</v>
      </c>
      <c r="E1767" s="32">
        <v>0</v>
      </c>
      <c r="G1767" s="53"/>
      <c r="H1767" s="46"/>
      <c r="I1767" s="46">
        <v>-0.33581466910055052</v>
      </c>
      <c r="J1767" s="32">
        <v>0</v>
      </c>
    </row>
    <row r="1768" spans="2:10" x14ac:dyDescent="0.25">
      <c r="B1768" s="53"/>
      <c r="C1768" s="46"/>
      <c r="D1768" s="46">
        <v>9.9401157798581719E-2</v>
      </c>
      <c r="E1768" s="32">
        <v>0</v>
      </c>
      <c r="G1768" s="53"/>
      <c r="H1768" s="46"/>
      <c r="I1768" s="46">
        <v>-0.33581466910055052</v>
      </c>
      <c r="J1768" s="32">
        <f>$K$1094</f>
        <v>18</v>
      </c>
    </row>
    <row r="1769" spans="2:10" x14ac:dyDescent="0.25">
      <c r="B1769" s="53"/>
      <c r="C1769" s="46"/>
      <c r="D1769" s="46">
        <v>9.9401157798581719E-2</v>
      </c>
      <c r="E1769" s="32">
        <f>$F$1201</f>
        <v>64</v>
      </c>
      <c r="G1769" s="53"/>
      <c r="H1769" s="46"/>
      <c r="I1769" s="46">
        <v>-0.33348515216268421</v>
      </c>
      <c r="J1769" s="32">
        <f>$K$1094</f>
        <v>18</v>
      </c>
    </row>
    <row r="1770" spans="2:10" x14ac:dyDescent="0.25">
      <c r="B1770" s="53"/>
      <c r="C1770" s="46"/>
      <c r="D1770" s="46">
        <v>0.1028482387680735</v>
      </c>
      <c r="E1770" s="32">
        <f>$F$1201</f>
        <v>64</v>
      </c>
      <c r="G1770" s="53"/>
      <c r="H1770" s="46"/>
      <c r="I1770" s="46">
        <v>-0.33348515216268421</v>
      </c>
      <c r="J1770" s="32">
        <v>0</v>
      </c>
    </row>
    <row r="1771" spans="2:10" x14ac:dyDescent="0.25">
      <c r="B1771" s="53"/>
      <c r="C1771" s="46"/>
      <c r="D1771" s="46">
        <v>0.1028482387680735</v>
      </c>
      <c r="E1771" s="32">
        <v>0</v>
      </c>
      <c r="G1771" s="53"/>
      <c r="H1771" s="46"/>
      <c r="I1771" s="46">
        <v>-0.33115563522481783</v>
      </c>
      <c r="J1771" s="32">
        <v>0</v>
      </c>
    </row>
    <row r="1772" spans="2:10" x14ac:dyDescent="0.25">
      <c r="B1772" s="53"/>
      <c r="C1772" s="46"/>
      <c r="D1772" s="46">
        <v>0.10629531973756529</v>
      </c>
      <c r="E1772" s="32">
        <v>0</v>
      </c>
      <c r="G1772" s="53"/>
      <c r="H1772" s="46"/>
      <c r="I1772" s="46">
        <v>-0.33115563522481783</v>
      </c>
      <c r="J1772" s="32">
        <f>$K$1094</f>
        <v>18</v>
      </c>
    </row>
    <row r="1773" spans="2:10" x14ac:dyDescent="0.25">
      <c r="B1773" s="53"/>
      <c r="C1773" s="46"/>
      <c r="D1773" s="46">
        <v>0.10629531973756529</v>
      </c>
      <c r="E1773" s="32">
        <f>$F$1201</f>
        <v>64</v>
      </c>
      <c r="G1773" s="53"/>
      <c r="H1773" s="46"/>
      <c r="I1773" s="46">
        <v>-0.32882611828695152</v>
      </c>
      <c r="J1773" s="32">
        <f>$K$1094</f>
        <v>18</v>
      </c>
    </row>
    <row r="1774" spans="2:10" x14ac:dyDescent="0.25">
      <c r="B1774" s="53"/>
      <c r="C1774" s="46"/>
      <c r="D1774" s="46">
        <v>0.10974240070705706</v>
      </c>
      <c r="E1774" s="32">
        <f>$F$1201</f>
        <v>64</v>
      </c>
      <c r="G1774" s="53"/>
      <c r="H1774" s="46"/>
      <c r="I1774" s="46">
        <v>-0.32882611828695152</v>
      </c>
      <c r="J1774" s="32">
        <v>0</v>
      </c>
    </row>
    <row r="1775" spans="2:10" x14ac:dyDescent="0.25">
      <c r="B1775" s="53"/>
      <c r="C1775" s="46"/>
      <c r="D1775" s="46">
        <v>0.10974240070705706</v>
      </c>
      <c r="E1775" s="32">
        <v>0</v>
      </c>
      <c r="G1775" s="53"/>
      <c r="H1775" s="46"/>
      <c r="I1775" s="46">
        <v>-0.3264966013490852</v>
      </c>
      <c r="J1775" s="32">
        <v>0</v>
      </c>
    </row>
    <row r="1776" spans="2:10" x14ac:dyDescent="0.25">
      <c r="B1776" s="53"/>
      <c r="C1776" s="46"/>
      <c r="D1776" s="46">
        <v>0.11318948167654884</v>
      </c>
      <c r="E1776" s="32">
        <v>0</v>
      </c>
      <c r="G1776" s="53"/>
      <c r="H1776" s="46"/>
      <c r="I1776" s="46">
        <v>-0.3264966013490852</v>
      </c>
      <c r="J1776" s="32">
        <f>$K$1094</f>
        <v>18</v>
      </c>
    </row>
    <row r="1777" spans="2:10" x14ac:dyDescent="0.25">
      <c r="B1777" s="53"/>
      <c r="C1777" s="46"/>
      <c r="D1777" s="46">
        <v>0.11318948167654884</v>
      </c>
      <c r="E1777" s="32">
        <f>$F$1201</f>
        <v>64</v>
      </c>
      <c r="G1777" s="53"/>
      <c r="H1777" s="46"/>
      <c r="I1777" s="46">
        <v>-0.32416708441121889</v>
      </c>
      <c r="J1777" s="32">
        <f>$K$1094</f>
        <v>18</v>
      </c>
    </row>
    <row r="1778" spans="2:10" x14ac:dyDescent="0.25">
      <c r="B1778" s="53"/>
      <c r="C1778" s="46"/>
      <c r="D1778" s="46">
        <v>0.11663656264604062</v>
      </c>
      <c r="E1778" s="32">
        <f>$F$1201</f>
        <v>64</v>
      </c>
      <c r="G1778" s="53"/>
      <c r="H1778" s="46"/>
      <c r="I1778" s="46">
        <v>-0.32416708441121889</v>
      </c>
      <c r="J1778" s="32">
        <v>0</v>
      </c>
    </row>
    <row r="1779" spans="2:10" x14ac:dyDescent="0.25">
      <c r="B1779" s="53"/>
      <c r="C1779" s="46"/>
      <c r="D1779" s="46">
        <v>0.11663656264604062</v>
      </c>
      <c r="E1779" s="32">
        <v>0</v>
      </c>
      <c r="G1779" s="53"/>
      <c r="H1779" s="46"/>
      <c r="I1779" s="46">
        <v>-0.32183756747335257</v>
      </c>
      <c r="J1779" s="32">
        <v>0</v>
      </c>
    </row>
    <row r="1780" spans="2:10" x14ac:dyDescent="0.25">
      <c r="B1780" s="53"/>
      <c r="C1780" s="46"/>
      <c r="D1780" s="46">
        <v>0.12008364361553239</v>
      </c>
      <c r="E1780" s="32">
        <v>0</v>
      </c>
      <c r="G1780" s="53"/>
      <c r="H1780" s="46"/>
      <c r="I1780" s="46">
        <v>-0.32183756747335257</v>
      </c>
      <c r="J1780" s="32">
        <f>$K$1094</f>
        <v>18</v>
      </c>
    </row>
    <row r="1781" spans="2:10" x14ac:dyDescent="0.25">
      <c r="B1781" s="53"/>
      <c r="C1781" s="46"/>
      <c r="D1781" s="46">
        <v>0.12008364361553239</v>
      </c>
      <c r="E1781" s="32">
        <f>$F$1201</f>
        <v>64</v>
      </c>
      <c r="G1781" s="53"/>
      <c r="H1781" s="46"/>
      <c r="I1781" s="46">
        <v>-0.31950805053548625</v>
      </c>
      <c r="J1781" s="32">
        <f>$K$1094</f>
        <v>18</v>
      </c>
    </row>
    <row r="1782" spans="2:10" x14ac:dyDescent="0.25">
      <c r="B1782" s="53"/>
      <c r="C1782" s="46"/>
      <c r="D1782" s="46">
        <v>0.12353072458502418</v>
      </c>
      <c r="E1782" s="32">
        <f>$F$1201</f>
        <v>64</v>
      </c>
      <c r="G1782" s="53"/>
      <c r="H1782" s="46"/>
      <c r="I1782" s="46">
        <v>-0.31950805053548625</v>
      </c>
      <c r="J1782" s="32">
        <v>0</v>
      </c>
    </row>
    <row r="1783" spans="2:10" x14ac:dyDescent="0.25">
      <c r="B1783" s="53"/>
      <c r="C1783" s="46"/>
      <c r="D1783" s="46">
        <v>0.12353072458502418</v>
      </c>
      <c r="E1783" s="32">
        <v>0</v>
      </c>
      <c r="G1783" s="53"/>
      <c r="H1783" s="46"/>
      <c r="I1783" s="46">
        <v>-0.31717853359761994</v>
      </c>
      <c r="J1783" s="32">
        <v>0</v>
      </c>
    </row>
    <row r="1784" spans="2:10" x14ac:dyDescent="0.25">
      <c r="B1784" s="53"/>
      <c r="C1784" s="46"/>
      <c r="D1784" s="46">
        <v>0.12544576956807518</v>
      </c>
      <c r="E1784" s="32">
        <v>0</v>
      </c>
      <c r="G1784" s="53"/>
      <c r="H1784" s="46"/>
      <c r="I1784" s="46">
        <v>-0.31717853359761994</v>
      </c>
      <c r="J1784" s="32">
        <f>$K$1094</f>
        <v>18</v>
      </c>
    </row>
    <row r="1785" spans="2:10" x14ac:dyDescent="0.25">
      <c r="B1785" s="53"/>
      <c r="C1785" s="46"/>
      <c r="D1785" s="46">
        <v>0.12544576956807518</v>
      </c>
      <c r="E1785" s="32">
        <f>$F$1201</f>
        <v>64</v>
      </c>
      <c r="G1785" s="53"/>
      <c r="H1785" s="46"/>
      <c r="I1785" s="46">
        <v>-0.31484901665975362</v>
      </c>
      <c r="J1785" s="32">
        <f>$K$1094</f>
        <v>18</v>
      </c>
    </row>
    <row r="1786" spans="2:10" x14ac:dyDescent="0.25">
      <c r="B1786" s="53"/>
      <c r="C1786" s="46"/>
      <c r="D1786" s="46">
        <v>0.12544576956807518</v>
      </c>
      <c r="E1786" s="32">
        <f>$F$1201</f>
        <v>64</v>
      </c>
      <c r="G1786" s="53"/>
      <c r="H1786" s="46"/>
      <c r="I1786" s="46">
        <v>-0.31484901665975362</v>
      </c>
      <c r="J1786" s="32">
        <v>0</v>
      </c>
    </row>
    <row r="1787" spans="2:10" x14ac:dyDescent="0.25">
      <c r="B1787" s="53"/>
      <c r="C1787" s="46"/>
      <c r="D1787" s="46">
        <v>0.12544576956807518</v>
      </c>
      <c r="E1787" s="32">
        <v>0</v>
      </c>
      <c r="G1787" s="53"/>
      <c r="H1787" s="46"/>
      <c r="I1787" s="46">
        <v>-0.31251949972188731</v>
      </c>
      <c r="J1787" s="32">
        <v>0</v>
      </c>
    </row>
    <row r="1788" spans="2:10" x14ac:dyDescent="0.25">
      <c r="B1788" s="53"/>
      <c r="C1788" s="46"/>
      <c r="D1788" s="46">
        <v>0.12544576956807518</v>
      </c>
      <c r="E1788" s="32">
        <v>0</v>
      </c>
      <c r="G1788" s="53"/>
      <c r="H1788" s="46"/>
      <c r="I1788" s="46">
        <v>-0.31251949972188731</v>
      </c>
      <c r="J1788" s="32">
        <f>$K$1094</f>
        <v>18</v>
      </c>
    </row>
    <row r="1789" spans="2:10" x14ac:dyDescent="0.25">
      <c r="B1789" s="53"/>
      <c r="C1789" s="46"/>
      <c r="D1789" s="46">
        <v>0.12544576956807518</v>
      </c>
      <c r="E1789" s="32">
        <f>$F$1202</f>
        <v>34</v>
      </c>
      <c r="G1789" s="53"/>
      <c r="H1789" s="46"/>
      <c r="I1789" s="46">
        <v>-0.31018998278402099</v>
      </c>
      <c r="J1789" s="32">
        <f>$K$1094</f>
        <v>18</v>
      </c>
    </row>
    <row r="1790" spans="2:10" x14ac:dyDescent="0.25">
      <c r="B1790" s="53"/>
      <c r="C1790" s="46"/>
      <c r="D1790" s="46">
        <v>0.12889285053756694</v>
      </c>
      <c r="E1790" s="32">
        <f>$F$1202</f>
        <v>34</v>
      </c>
      <c r="G1790" s="53"/>
      <c r="H1790" s="46"/>
      <c r="I1790" s="46">
        <v>-0.31018998278402099</v>
      </c>
      <c r="J1790" s="32">
        <v>0</v>
      </c>
    </row>
    <row r="1791" spans="2:10" x14ac:dyDescent="0.25">
      <c r="B1791" s="53"/>
      <c r="C1791" s="46"/>
      <c r="D1791" s="46">
        <v>0.12889285053756694</v>
      </c>
      <c r="E1791" s="32">
        <v>0</v>
      </c>
      <c r="G1791" s="53"/>
      <c r="H1791" s="46"/>
      <c r="I1791" s="46">
        <v>-0.30786046584615467</v>
      </c>
      <c r="J1791" s="32">
        <v>0</v>
      </c>
    </row>
    <row r="1792" spans="2:10" x14ac:dyDescent="0.25">
      <c r="B1792" s="53"/>
      <c r="C1792" s="46"/>
      <c r="D1792" s="46">
        <v>0.13233993150705872</v>
      </c>
      <c r="E1792" s="32">
        <v>0</v>
      </c>
      <c r="G1792" s="53"/>
      <c r="H1792" s="46"/>
      <c r="I1792" s="46">
        <v>-0.30786046584615467</v>
      </c>
      <c r="J1792" s="32">
        <f>$K$1094</f>
        <v>18</v>
      </c>
    </row>
    <row r="1793" spans="2:10" x14ac:dyDescent="0.25">
      <c r="B1793" s="53"/>
      <c r="C1793" s="46"/>
      <c r="D1793" s="46">
        <v>0.13233993150705872</v>
      </c>
      <c r="E1793" s="32">
        <f>$F$1202</f>
        <v>34</v>
      </c>
      <c r="G1793" s="53"/>
      <c r="H1793" s="46"/>
      <c r="I1793" s="46">
        <v>-0.30553094890828836</v>
      </c>
      <c r="J1793" s="32">
        <f>$K$1094</f>
        <v>18</v>
      </c>
    </row>
    <row r="1794" spans="2:10" x14ac:dyDescent="0.25">
      <c r="B1794" s="53"/>
      <c r="C1794" s="46"/>
      <c r="D1794" s="46">
        <v>0.13578701247655051</v>
      </c>
      <c r="E1794" s="32">
        <f>$F$1202</f>
        <v>34</v>
      </c>
      <c r="G1794" s="53"/>
      <c r="H1794" s="46"/>
      <c r="I1794" s="46">
        <v>-0.30553094890828836</v>
      </c>
      <c r="J1794" s="32">
        <v>0</v>
      </c>
    </row>
    <row r="1795" spans="2:10" x14ac:dyDescent="0.25">
      <c r="B1795" s="53"/>
      <c r="C1795" s="46"/>
      <c r="D1795" s="46">
        <v>0.13578701247655051</v>
      </c>
      <c r="E1795" s="32">
        <v>0</v>
      </c>
      <c r="G1795" s="53"/>
      <c r="H1795" s="46"/>
      <c r="I1795" s="46">
        <v>-0.30320143197042204</v>
      </c>
      <c r="J1795" s="32">
        <v>0</v>
      </c>
    </row>
    <row r="1796" spans="2:10" x14ac:dyDescent="0.25">
      <c r="B1796" s="53"/>
      <c r="C1796" s="46"/>
      <c r="D1796" s="46">
        <v>0.13923409344604229</v>
      </c>
      <c r="E1796" s="32">
        <v>0</v>
      </c>
      <c r="G1796" s="53"/>
      <c r="H1796" s="46"/>
      <c r="I1796" s="46">
        <v>-0.30320143197042204</v>
      </c>
      <c r="J1796" s="32">
        <f>$K$1094</f>
        <v>18</v>
      </c>
    </row>
    <row r="1797" spans="2:10" x14ac:dyDescent="0.25">
      <c r="B1797" s="53"/>
      <c r="C1797" s="46"/>
      <c r="D1797" s="46">
        <v>0.13923409344604229</v>
      </c>
      <c r="E1797" s="32">
        <f>$F$1202</f>
        <v>34</v>
      </c>
      <c r="G1797" s="53"/>
      <c r="H1797" s="46"/>
      <c r="I1797" s="46">
        <v>-0.30087191503255573</v>
      </c>
      <c r="J1797" s="32">
        <f>$K$1094</f>
        <v>18</v>
      </c>
    </row>
    <row r="1798" spans="2:10" x14ac:dyDescent="0.25">
      <c r="B1798" s="53"/>
      <c r="C1798" s="46"/>
      <c r="D1798" s="46">
        <v>0.14268117441553407</v>
      </c>
      <c r="E1798" s="32">
        <f>$F$1202</f>
        <v>34</v>
      </c>
      <c r="G1798" s="53"/>
      <c r="H1798" s="46"/>
      <c r="I1798" s="46">
        <v>-0.30087191503255573</v>
      </c>
      <c r="J1798" s="32">
        <v>0</v>
      </c>
    </row>
    <row r="1799" spans="2:10" x14ac:dyDescent="0.25">
      <c r="B1799" s="53"/>
      <c r="C1799" s="46"/>
      <c r="D1799" s="46">
        <v>0.14268117441553407</v>
      </c>
      <c r="E1799" s="32">
        <v>0</v>
      </c>
      <c r="G1799" s="53"/>
      <c r="H1799" s="46"/>
      <c r="I1799" s="46">
        <v>-0.29854239809468941</v>
      </c>
      <c r="J1799" s="32">
        <v>0</v>
      </c>
    </row>
    <row r="1800" spans="2:10" x14ac:dyDescent="0.25">
      <c r="B1800" s="53"/>
      <c r="C1800" s="46"/>
      <c r="D1800" s="46">
        <v>0.14612825538502583</v>
      </c>
      <c r="E1800" s="32">
        <v>0</v>
      </c>
      <c r="G1800" s="53"/>
      <c r="H1800" s="46"/>
      <c r="I1800" s="46">
        <v>-0.29854239809468941</v>
      </c>
      <c r="J1800" s="32">
        <f>$K$1094</f>
        <v>18</v>
      </c>
    </row>
    <row r="1801" spans="2:10" x14ac:dyDescent="0.25">
      <c r="B1801" s="53"/>
      <c r="C1801" s="46"/>
      <c r="D1801" s="46">
        <v>0.14612825538502583</v>
      </c>
      <c r="E1801" s="32">
        <f>$F$1202</f>
        <v>34</v>
      </c>
      <c r="G1801" s="53"/>
      <c r="H1801" s="46"/>
      <c r="I1801" s="46">
        <v>-0.29621288115682309</v>
      </c>
      <c r="J1801" s="32">
        <f>$K$1094</f>
        <v>18</v>
      </c>
    </row>
    <row r="1802" spans="2:10" x14ac:dyDescent="0.25">
      <c r="B1802" s="53"/>
      <c r="C1802" s="46"/>
      <c r="D1802" s="46">
        <v>0.14957533635451761</v>
      </c>
      <c r="E1802" s="32">
        <f>$F$1202</f>
        <v>34</v>
      </c>
      <c r="G1802" s="53"/>
      <c r="H1802" s="46"/>
      <c r="I1802" s="46">
        <v>-0.29621288115682309</v>
      </c>
      <c r="J1802" s="32">
        <v>0</v>
      </c>
    </row>
    <row r="1803" spans="2:10" x14ac:dyDescent="0.25">
      <c r="B1803" s="53"/>
      <c r="C1803" s="46"/>
      <c r="D1803" s="46">
        <v>0.14957533635451761</v>
      </c>
      <c r="E1803" s="32">
        <v>0</v>
      </c>
      <c r="G1803" s="53"/>
      <c r="H1803" s="46"/>
      <c r="I1803" s="46">
        <v>-0.29388336421895678</v>
      </c>
      <c r="J1803" s="32">
        <v>0</v>
      </c>
    </row>
    <row r="1804" spans="2:10" x14ac:dyDescent="0.25">
      <c r="B1804" s="53"/>
      <c r="C1804" s="46"/>
      <c r="D1804" s="46">
        <v>0.1530224173240094</v>
      </c>
      <c r="E1804" s="32">
        <v>0</v>
      </c>
      <c r="G1804" s="53"/>
      <c r="H1804" s="46"/>
      <c r="I1804" s="46">
        <v>-0.29388336421895678</v>
      </c>
      <c r="J1804" s="32">
        <f>$K$1094</f>
        <v>18</v>
      </c>
    </row>
    <row r="1805" spans="2:10" x14ac:dyDescent="0.25">
      <c r="B1805" s="53"/>
      <c r="C1805" s="46"/>
      <c r="D1805" s="46">
        <v>0.1530224173240094</v>
      </c>
      <c r="E1805" s="32">
        <f>$F$1202</f>
        <v>34</v>
      </c>
      <c r="G1805" s="53"/>
      <c r="H1805" s="46"/>
      <c r="I1805" s="46">
        <v>-0.29155384728109046</v>
      </c>
      <c r="J1805" s="32">
        <f>$K$1094</f>
        <v>18</v>
      </c>
    </row>
    <row r="1806" spans="2:10" x14ac:dyDescent="0.25">
      <c r="B1806" s="53"/>
      <c r="C1806" s="46"/>
      <c r="D1806" s="46">
        <v>0.15646949829350118</v>
      </c>
      <c r="E1806" s="32">
        <f>$F$1202</f>
        <v>34</v>
      </c>
      <c r="G1806" s="53"/>
      <c r="H1806" s="46"/>
      <c r="I1806" s="46">
        <v>-0.29155384728109046</v>
      </c>
      <c r="J1806" s="32">
        <v>0</v>
      </c>
    </row>
    <row r="1807" spans="2:10" x14ac:dyDescent="0.25">
      <c r="B1807" s="53"/>
      <c r="C1807" s="46"/>
      <c r="D1807" s="46">
        <v>0.15646949829350118</v>
      </c>
      <c r="E1807" s="32">
        <v>0</v>
      </c>
      <c r="G1807" s="53"/>
      <c r="H1807" s="46"/>
      <c r="I1807" s="46">
        <v>-0.28922433034322415</v>
      </c>
      <c r="J1807" s="32">
        <v>0</v>
      </c>
    </row>
    <row r="1808" spans="2:10" x14ac:dyDescent="0.25">
      <c r="B1808" s="53"/>
      <c r="C1808" s="46"/>
      <c r="D1808" s="46">
        <v>0.15991657926299296</v>
      </c>
      <c r="E1808" s="32">
        <v>0</v>
      </c>
      <c r="G1808" s="53"/>
      <c r="H1808" s="46"/>
      <c r="I1808" s="46">
        <v>-0.28922433034322415</v>
      </c>
      <c r="J1808" s="32">
        <f>$K$1094</f>
        <v>18</v>
      </c>
    </row>
    <row r="1809" spans="2:10" x14ac:dyDescent="0.25">
      <c r="B1809" s="53"/>
      <c r="C1809" s="46"/>
      <c r="D1809" s="46">
        <v>0.15991657926299296</v>
      </c>
      <c r="E1809" s="32">
        <f>$F$1202</f>
        <v>34</v>
      </c>
      <c r="G1809" s="53"/>
      <c r="H1809" s="46"/>
      <c r="I1809" s="46">
        <v>-0.28689481340535783</v>
      </c>
      <c r="J1809" s="32">
        <f>$K$1094</f>
        <v>18</v>
      </c>
    </row>
    <row r="1810" spans="2:10" x14ac:dyDescent="0.25">
      <c r="B1810" s="53"/>
      <c r="C1810" s="46"/>
      <c r="D1810" s="46">
        <v>0.16336366023248475</v>
      </c>
      <c r="E1810" s="32">
        <f>$F$1202</f>
        <v>34</v>
      </c>
      <c r="G1810" s="53"/>
      <c r="H1810" s="46"/>
      <c r="I1810" s="46">
        <v>-0.28689481340535783</v>
      </c>
      <c r="J1810" s="32">
        <v>0</v>
      </c>
    </row>
    <row r="1811" spans="2:10" x14ac:dyDescent="0.25">
      <c r="B1811" s="53"/>
      <c r="C1811" s="46"/>
      <c r="D1811" s="46">
        <v>0.16336366023248475</v>
      </c>
      <c r="E1811" s="32">
        <v>0</v>
      </c>
      <c r="G1811" s="53"/>
      <c r="H1811" s="46"/>
      <c r="I1811" s="46">
        <v>-0.28456529646749151</v>
      </c>
      <c r="J1811" s="32">
        <v>0</v>
      </c>
    </row>
    <row r="1812" spans="2:10" x14ac:dyDescent="0.25">
      <c r="B1812" s="53"/>
      <c r="C1812" s="46"/>
      <c r="D1812" s="46">
        <v>0.1668107412019765</v>
      </c>
      <c r="E1812" s="32">
        <v>0</v>
      </c>
      <c r="G1812" s="53"/>
      <c r="H1812" s="46"/>
      <c r="I1812" s="46">
        <v>-0.28456529646749151</v>
      </c>
      <c r="J1812" s="32">
        <f>$K$1094</f>
        <v>18</v>
      </c>
    </row>
    <row r="1813" spans="2:10" x14ac:dyDescent="0.25">
      <c r="B1813" s="53"/>
      <c r="C1813" s="46"/>
      <c r="D1813" s="46">
        <v>0.1668107412019765</v>
      </c>
      <c r="E1813" s="32">
        <f>$F$1202</f>
        <v>34</v>
      </c>
      <c r="G1813" s="53"/>
      <c r="H1813" s="46"/>
      <c r="I1813" s="46">
        <v>-0.2822357795296252</v>
      </c>
      <c r="J1813" s="32">
        <f>$K$1094</f>
        <v>18</v>
      </c>
    </row>
    <row r="1814" spans="2:10" x14ac:dyDescent="0.25">
      <c r="B1814" s="53"/>
      <c r="C1814" s="46"/>
      <c r="D1814" s="46">
        <v>0.17025782217146829</v>
      </c>
      <c r="E1814" s="32">
        <f>$F$1202</f>
        <v>34</v>
      </c>
      <c r="G1814" s="53"/>
      <c r="H1814" s="46"/>
      <c r="I1814" s="46">
        <v>-0.2822357795296252</v>
      </c>
      <c r="J1814" s="32">
        <v>0</v>
      </c>
    </row>
    <row r="1815" spans="2:10" x14ac:dyDescent="0.25">
      <c r="B1815" s="53"/>
      <c r="C1815" s="46"/>
      <c r="D1815" s="46">
        <v>0.17025782217146829</v>
      </c>
      <c r="E1815" s="32">
        <v>0</v>
      </c>
      <c r="G1815" s="53"/>
      <c r="H1815" s="46"/>
      <c r="I1815" s="46">
        <v>-0.27990626259175888</v>
      </c>
      <c r="J1815" s="32">
        <v>0</v>
      </c>
    </row>
    <row r="1816" spans="2:10" x14ac:dyDescent="0.25">
      <c r="B1816" s="53"/>
      <c r="C1816" s="46"/>
      <c r="D1816" s="46">
        <v>0.17370490314096007</v>
      </c>
      <c r="E1816" s="32">
        <v>0</v>
      </c>
      <c r="G1816" s="53"/>
      <c r="H1816" s="46"/>
      <c r="I1816" s="46">
        <v>-0.27990626259175888</v>
      </c>
      <c r="J1816" s="32">
        <f>$K$1094</f>
        <v>18</v>
      </c>
    </row>
    <row r="1817" spans="2:10" x14ac:dyDescent="0.25">
      <c r="B1817" s="53"/>
      <c r="C1817" s="46"/>
      <c r="D1817" s="46">
        <v>0.17370490314096007</v>
      </c>
      <c r="E1817" s="32">
        <f>$F$1202</f>
        <v>34</v>
      </c>
      <c r="G1817" s="53"/>
      <c r="H1817" s="46"/>
      <c r="I1817" s="46">
        <v>-0.27757674565389256</v>
      </c>
      <c r="J1817" s="32">
        <f>$K$1094</f>
        <v>18</v>
      </c>
    </row>
    <row r="1818" spans="2:10" x14ac:dyDescent="0.25">
      <c r="B1818" s="53"/>
      <c r="C1818" s="46"/>
      <c r="D1818" s="46">
        <v>0.17715198411045185</v>
      </c>
      <c r="E1818" s="32">
        <f>$F$1202</f>
        <v>34</v>
      </c>
      <c r="G1818" s="53"/>
      <c r="H1818" s="46"/>
      <c r="I1818" s="46">
        <v>-0.27757674565389256</v>
      </c>
      <c r="J1818" s="32">
        <v>0</v>
      </c>
    </row>
    <row r="1819" spans="2:10" x14ac:dyDescent="0.25">
      <c r="B1819" s="53"/>
      <c r="C1819" s="46"/>
      <c r="D1819" s="46">
        <v>0.17715198411045185</v>
      </c>
      <c r="E1819" s="32">
        <v>0</v>
      </c>
      <c r="G1819" s="53"/>
      <c r="H1819" s="46"/>
      <c r="I1819" s="46">
        <v>-0.27524722871602625</v>
      </c>
      <c r="J1819" s="32">
        <v>0</v>
      </c>
    </row>
    <row r="1820" spans="2:10" x14ac:dyDescent="0.25">
      <c r="B1820" s="53"/>
      <c r="C1820" s="46"/>
      <c r="D1820" s="46">
        <v>0.18059906507994364</v>
      </c>
      <c r="E1820" s="32">
        <v>0</v>
      </c>
      <c r="G1820" s="53"/>
      <c r="H1820" s="46"/>
      <c r="I1820" s="46">
        <v>-0.27524722871602625</v>
      </c>
      <c r="J1820" s="32">
        <f>$K$1094</f>
        <v>18</v>
      </c>
    </row>
    <row r="1821" spans="2:10" x14ac:dyDescent="0.25">
      <c r="B1821" s="53"/>
      <c r="C1821" s="46"/>
      <c r="D1821" s="46">
        <v>0.18059906507994364</v>
      </c>
      <c r="E1821" s="32">
        <f>$F$1202</f>
        <v>34</v>
      </c>
      <c r="G1821" s="53"/>
      <c r="H1821" s="46"/>
      <c r="I1821" s="46">
        <v>-0.27291771177815993</v>
      </c>
      <c r="J1821" s="32">
        <f>$K$1094</f>
        <v>18</v>
      </c>
    </row>
    <row r="1822" spans="2:10" x14ac:dyDescent="0.25">
      <c r="B1822" s="53"/>
      <c r="C1822" s="46"/>
      <c r="D1822" s="46">
        <v>0.18404614604943542</v>
      </c>
      <c r="E1822" s="32">
        <f>$F$1202</f>
        <v>34</v>
      </c>
      <c r="G1822" s="53"/>
      <c r="H1822" s="46"/>
      <c r="I1822" s="46">
        <v>-0.27291771177815993</v>
      </c>
      <c r="J1822" s="32">
        <v>0</v>
      </c>
    </row>
    <row r="1823" spans="2:10" x14ac:dyDescent="0.25">
      <c r="B1823" s="53"/>
      <c r="C1823" s="46"/>
      <c r="D1823" s="46">
        <v>0.18404614604943542</v>
      </c>
      <c r="E1823" s="32">
        <v>0</v>
      </c>
      <c r="G1823" s="53"/>
      <c r="H1823" s="46"/>
      <c r="I1823" s="46">
        <v>-0.27058819484029362</v>
      </c>
      <c r="J1823" s="32">
        <v>0</v>
      </c>
    </row>
    <row r="1824" spans="2:10" x14ac:dyDescent="0.25">
      <c r="B1824" s="53"/>
      <c r="C1824" s="46"/>
      <c r="D1824" s="46">
        <v>0.18749322701892718</v>
      </c>
      <c r="E1824" s="32">
        <v>0</v>
      </c>
      <c r="G1824" s="53"/>
      <c r="H1824" s="46"/>
      <c r="I1824" s="46">
        <v>-0.27058819484029362</v>
      </c>
      <c r="J1824" s="32">
        <f>$K$1094</f>
        <v>18</v>
      </c>
    </row>
    <row r="1825" spans="2:10" x14ac:dyDescent="0.25">
      <c r="B1825" s="53"/>
      <c r="C1825" s="46"/>
      <c r="D1825" s="46">
        <v>0.18749322701892718</v>
      </c>
      <c r="E1825" s="32">
        <f>$F$1202</f>
        <v>34</v>
      </c>
      <c r="G1825" s="53"/>
      <c r="H1825" s="46"/>
      <c r="I1825" s="46">
        <v>-0.2682586779024273</v>
      </c>
      <c r="J1825" s="32">
        <f>$K$1094</f>
        <v>18</v>
      </c>
    </row>
    <row r="1826" spans="2:10" x14ac:dyDescent="0.25">
      <c r="B1826" s="53"/>
      <c r="C1826" s="46"/>
      <c r="D1826" s="46">
        <v>0.19094030798841896</v>
      </c>
      <c r="E1826" s="32">
        <f>$F$1202</f>
        <v>34</v>
      </c>
      <c r="G1826" s="53"/>
      <c r="H1826" s="46"/>
      <c r="I1826" s="46">
        <v>-0.2682586779024273</v>
      </c>
      <c r="J1826" s="32">
        <v>0</v>
      </c>
    </row>
    <row r="1827" spans="2:10" x14ac:dyDescent="0.25">
      <c r="B1827" s="53"/>
      <c r="C1827" s="46"/>
      <c r="D1827" s="46">
        <v>0.19094030798841896</v>
      </c>
      <c r="E1827" s="32">
        <v>0</v>
      </c>
      <c r="G1827" s="53"/>
      <c r="H1827" s="46"/>
      <c r="I1827" s="46">
        <v>-0.26592916096456098</v>
      </c>
      <c r="J1827" s="32">
        <v>0</v>
      </c>
    </row>
    <row r="1828" spans="2:10" x14ac:dyDescent="0.25">
      <c r="B1828" s="53"/>
      <c r="C1828" s="46"/>
      <c r="D1828" s="46">
        <v>0.19438738895791075</v>
      </c>
      <c r="E1828" s="32">
        <v>0</v>
      </c>
      <c r="G1828" s="53"/>
      <c r="H1828" s="46"/>
      <c r="I1828" s="46">
        <v>-0.26592916096456098</v>
      </c>
      <c r="J1828" s="32">
        <f>$K$1094</f>
        <v>18</v>
      </c>
    </row>
    <row r="1829" spans="2:10" x14ac:dyDescent="0.25">
      <c r="B1829" s="53"/>
      <c r="C1829" s="46"/>
      <c r="D1829" s="46">
        <v>0.19438738895791075</v>
      </c>
      <c r="E1829" s="32">
        <f>$F$1202</f>
        <v>34</v>
      </c>
      <c r="G1829" s="53"/>
      <c r="H1829" s="46"/>
      <c r="I1829" s="46">
        <v>-0.26359964402669467</v>
      </c>
      <c r="J1829" s="32">
        <f>$K$1094</f>
        <v>18</v>
      </c>
    </row>
    <row r="1830" spans="2:10" x14ac:dyDescent="0.25">
      <c r="B1830" s="53"/>
      <c r="C1830" s="46"/>
      <c r="D1830" s="46">
        <v>0.19783446992740253</v>
      </c>
      <c r="E1830" s="32">
        <f>$F$1202</f>
        <v>34</v>
      </c>
      <c r="G1830" s="53"/>
      <c r="H1830" s="46"/>
      <c r="I1830" s="46">
        <v>-0.26359964402669467</v>
      </c>
      <c r="J1830" s="32">
        <v>0</v>
      </c>
    </row>
    <row r="1831" spans="2:10" x14ac:dyDescent="0.25">
      <c r="B1831" s="53"/>
      <c r="C1831" s="46"/>
      <c r="D1831" s="46">
        <v>0.19783446992740253</v>
      </c>
      <c r="E1831" s="32">
        <v>0</v>
      </c>
      <c r="G1831" s="53"/>
      <c r="H1831" s="46"/>
      <c r="I1831" s="46">
        <v>-0.26127012708882835</v>
      </c>
      <c r="J1831" s="32">
        <v>0</v>
      </c>
    </row>
    <row r="1832" spans="2:10" x14ac:dyDescent="0.25">
      <c r="B1832" s="53"/>
      <c r="C1832" s="46"/>
      <c r="D1832" s="46">
        <v>0.20128155089689431</v>
      </c>
      <c r="E1832" s="32">
        <v>0</v>
      </c>
      <c r="G1832" s="53"/>
      <c r="H1832" s="46"/>
      <c r="I1832" s="46">
        <v>-0.26127012708882835</v>
      </c>
      <c r="J1832" s="32">
        <f>$K$1094</f>
        <v>18</v>
      </c>
    </row>
    <row r="1833" spans="2:10" x14ac:dyDescent="0.25">
      <c r="B1833" s="53"/>
      <c r="C1833" s="46"/>
      <c r="D1833" s="46">
        <v>0.20128155089689431</v>
      </c>
      <c r="E1833" s="32">
        <f>$F$1202</f>
        <v>34</v>
      </c>
      <c r="G1833" s="53"/>
      <c r="H1833" s="46"/>
      <c r="I1833" s="46">
        <v>-0.25894061015096204</v>
      </c>
      <c r="J1833" s="32">
        <f>$K$1094</f>
        <v>18</v>
      </c>
    </row>
    <row r="1834" spans="2:10" x14ac:dyDescent="0.25">
      <c r="B1834" s="53"/>
      <c r="C1834" s="46"/>
      <c r="D1834" s="46">
        <v>0.2047286318663861</v>
      </c>
      <c r="E1834" s="32">
        <f>$F$1202</f>
        <v>34</v>
      </c>
      <c r="G1834" s="53"/>
      <c r="H1834" s="46"/>
      <c r="I1834" s="46">
        <v>-0.25894061015096204</v>
      </c>
      <c r="J1834" s="32">
        <v>0</v>
      </c>
    </row>
    <row r="1835" spans="2:10" x14ac:dyDescent="0.25">
      <c r="B1835" s="53"/>
      <c r="C1835" s="46"/>
      <c r="D1835" s="46">
        <v>0.2047286318663861</v>
      </c>
      <c r="E1835" s="32">
        <v>0</v>
      </c>
      <c r="G1835" s="53"/>
      <c r="H1835" s="46"/>
      <c r="I1835" s="46">
        <v>-0.25661109321309572</v>
      </c>
      <c r="J1835" s="32">
        <v>0</v>
      </c>
    </row>
    <row r="1836" spans="2:10" x14ac:dyDescent="0.25">
      <c r="B1836" s="53"/>
      <c r="C1836" s="46"/>
      <c r="D1836" s="46">
        <v>0.20817571283587785</v>
      </c>
      <c r="E1836" s="32">
        <v>0</v>
      </c>
      <c r="G1836" s="53"/>
      <c r="H1836" s="46"/>
      <c r="I1836" s="46">
        <v>-0.25661109321309572</v>
      </c>
      <c r="J1836" s="32">
        <f>$K$1094</f>
        <v>18</v>
      </c>
    </row>
    <row r="1837" spans="2:10" x14ac:dyDescent="0.25">
      <c r="B1837" s="53"/>
      <c r="C1837" s="46"/>
      <c r="D1837" s="46">
        <v>0.20817571283587785</v>
      </c>
      <c r="E1837" s="32">
        <f>$F$1202</f>
        <v>34</v>
      </c>
      <c r="G1837" s="53"/>
      <c r="H1837" s="46"/>
      <c r="I1837" s="46">
        <v>-0.25428157627522935</v>
      </c>
      <c r="J1837" s="32">
        <f>$K$1094</f>
        <v>18</v>
      </c>
    </row>
    <row r="1838" spans="2:10" x14ac:dyDescent="0.25">
      <c r="B1838" s="53"/>
      <c r="C1838" s="46"/>
      <c r="D1838" s="46">
        <v>0.21162279380536964</v>
      </c>
      <c r="E1838" s="32">
        <f>$F$1202</f>
        <v>34</v>
      </c>
      <c r="G1838" s="53"/>
      <c r="H1838" s="46"/>
      <c r="I1838" s="46">
        <v>-0.25428157627522935</v>
      </c>
      <c r="J1838" s="32">
        <v>0</v>
      </c>
    </row>
    <row r="1839" spans="2:10" x14ac:dyDescent="0.25">
      <c r="B1839" s="53"/>
      <c r="C1839" s="46"/>
      <c r="D1839" s="46">
        <v>0.21162279380536964</v>
      </c>
      <c r="E1839" s="32">
        <v>0</v>
      </c>
      <c r="G1839" s="53"/>
      <c r="H1839" s="46"/>
      <c r="I1839" s="46">
        <v>-0.25195205933736303</v>
      </c>
      <c r="J1839" s="32">
        <v>0</v>
      </c>
    </row>
    <row r="1840" spans="2:10" x14ac:dyDescent="0.25">
      <c r="B1840" s="53"/>
      <c r="C1840" s="46"/>
      <c r="D1840" s="46">
        <v>0.21506987477486142</v>
      </c>
      <c r="E1840" s="32">
        <v>0</v>
      </c>
      <c r="G1840" s="53"/>
      <c r="H1840" s="46"/>
      <c r="I1840" s="46">
        <v>-0.25195205933736303</v>
      </c>
      <c r="J1840" s="32">
        <f>$K$1094</f>
        <v>18</v>
      </c>
    </row>
    <row r="1841" spans="2:10" x14ac:dyDescent="0.25">
      <c r="B1841" s="53"/>
      <c r="C1841" s="46"/>
      <c r="D1841" s="46">
        <v>0.21506987477486142</v>
      </c>
      <c r="E1841" s="32">
        <f>$F$1202</f>
        <v>34</v>
      </c>
      <c r="G1841" s="53"/>
      <c r="H1841" s="46"/>
      <c r="I1841" s="46">
        <v>-0.24962254239949674</v>
      </c>
      <c r="J1841" s="32">
        <f>$K$1094</f>
        <v>18</v>
      </c>
    </row>
    <row r="1842" spans="2:10" x14ac:dyDescent="0.25">
      <c r="B1842" s="53"/>
      <c r="C1842" s="46"/>
      <c r="D1842" s="46">
        <v>0.2185169557443532</v>
      </c>
      <c r="E1842" s="32">
        <f>$F$1202</f>
        <v>34</v>
      </c>
      <c r="G1842" s="53"/>
      <c r="H1842" s="46"/>
      <c r="I1842" s="46">
        <v>-0.24962254239949674</v>
      </c>
      <c r="J1842" s="32">
        <v>0</v>
      </c>
    </row>
    <row r="1843" spans="2:10" x14ac:dyDescent="0.25">
      <c r="B1843" s="53"/>
      <c r="C1843" s="46"/>
      <c r="D1843" s="46">
        <v>0.2185169557443532</v>
      </c>
      <c r="E1843" s="32">
        <v>0</v>
      </c>
      <c r="G1843" s="53"/>
      <c r="H1843" s="46"/>
      <c r="I1843" s="46">
        <v>-0.24729302546163043</v>
      </c>
      <c r="J1843" s="32">
        <v>0</v>
      </c>
    </row>
    <row r="1844" spans="2:10" x14ac:dyDescent="0.25">
      <c r="B1844" s="53"/>
      <c r="C1844" s="46"/>
      <c r="D1844" s="46">
        <v>0.22196403671384499</v>
      </c>
      <c r="E1844" s="32">
        <v>0</v>
      </c>
      <c r="G1844" s="53"/>
      <c r="H1844" s="46"/>
      <c r="I1844" s="46">
        <v>-0.24729302546163043</v>
      </c>
      <c r="J1844" s="32">
        <f>$K$1094</f>
        <v>18</v>
      </c>
    </row>
    <row r="1845" spans="2:10" x14ac:dyDescent="0.25">
      <c r="B1845" s="53"/>
      <c r="C1845" s="46"/>
      <c r="D1845" s="46">
        <v>0.22196403671384499</v>
      </c>
      <c r="E1845" s="32">
        <f>$F$1202</f>
        <v>34</v>
      </c>
      <c r="G1845" s="53"/>
      <c r="H1845" s="46"/>
      <c r="I1845" s="46">
        <v>-0.24496350852376411</v>
      </c>
      <c r="J1845" s="32">
        <f>$K$1094</f>
        <v>18</v>
      </c>
    </row>
    <row r="1846" spans="2:10" x14ac:dyDescent="0.25">
      <c r="B1846" s="53"/>
      <c r="C1846" s="46"/>
      <c r="D1846" s="46">
        <v>0.22541111768333677</v>
      </c>
      <c r="E1846" s="32">
        <f>$F$1202</f>
        <v>34</v>
      </c>
      <c r="G1846" s="53"/>
      <c r="H1846" s="46"/>
      <c r="I1846" s="46">
        <v>-0.24496350852376411</v>
      </c>
      <c r="J1846" s="32">
        <v>0</v>
      </c>
    </row>
    <row r="1847" spans="2:10" x14ac:dyDescent="0.25">
      <c r="B1847" s="53"/>
      <c r="C1847" s="46"/>
      <c r="D1847" s="46">
        <v>0.22541111768333677</v>
      </c>
      <c r="E1847" s="32">
        <v>0</v>
      </c>
      <c r="G1847" s="53"/>
      <c r="H1847" s="46"/>
      <c r="I1847" s="46">
        <v>-0.2426339915858978</v>
      </c>
      <c r="J1847" s="32">
        <v>0</v>
      </c>
    </row>
    <row r="1848" spans="2:10" x14ac:dyDescent="0.25">
      <c r="B1848" s="53"/>
      <c r="C1848" s="46"/>
      <c r="D1848" s="46">
        <v>0.22885819865282853</v>
      </c>
      <c r="E1848" s="32">
        <v>0</v>
      </c>
      <c r="G1848" s="53"/>
      <c r="H1848" s="46"/>
      <c r="I1848" s="46">
        <v>-0.2426339915858978</v>
      </c>
      <c r="J1848" s="32">
        <f>$K$1094</f>
        <v>18</v>
      </c>
    </row>
    <row r="1849" spans="2:10" x14ac:dyDescent="0.25">
      <c r="B1849" s="53"/>
      <c r="C1849" s="46"/>
      <c r="D1849" s="46">
        <v>0.22885819865282853</v>
      </c>
      <c r="E1849" s="32">
        <f>$F$1202</f>
        <v>34</v>
      </c>
      <c r="G1849" s="53"/>
      <c r="H1849" s="46"/>
      <c r="I1849" s="46">
        <v>-0.24030447464803148</v>
      </c>
      <c r="J1849" s="32">
        <f>$K$1094</f>
        <v>18</v>
      </c>
    </row>
    <row r="1850" spans="2:10" x14ac:dyDescent="0.25">
      <c r="B1850" s="53"/>
      <c r="C1850" s="46"/>
      <c r="D1850" s="46">
        <v>0.23230527962232031</v>
      </c>
      <c r="E1850" s="32">
        <f>$F$1202</f>
        <v>34</v>
      </c>
      <c r="G1850" s="53"/>
      <c r="H1850" s="46"/>
      <c r="I1850" s="46">
        <v>-0.24030447464803148</v>
      </c>
      <c r="J1850" s="32">
        <v>0</v>
      </c>
    </row>
    <row r="1851" spans="2:10" x14ac:dyDescent="0.25">
      <c r="B1851" s="53"/>
      <c r="C1851" s="46"/>
      <c r="D1851" s="46">
        <v>0.23230527962232031</v>
      </c>
      <c r="E1851" s="32">
        <v>0</v>
      </c>
      <c r="G1851" s="53"/>
      <c r="H1851" s="46"/>
      <c r="I1851" s="46">
        <v>-0.23797495771016514</v>
      </c>
      <c r="J1851" s="32">
        <v>0</v>
      </c>
    </row>
    <row r="1852" spans="2:10" x14ac:dyDescent="0.25">
      <c r="B1852" s="53"/>
      <c r="C1852" s="46"/>
      <c r="D1852" s="46">
        <v>0.23575236059181209</v>
      </c>
      <c r="E1852" s="32">
        <v>0</v>
      </c>
      <c r="G1852" s="53"/>
      <c r="H1852" s="46"/>
      <c r="I1852" s="46">
        <v>-0.23797495771016514</v>
      </c>
      <c r="J1852" s="32">
        <f>$K$1094</f>
        <v>18</v>
      </c>
    </row>
    <row r="1853" spans="2:10" x14ac:dyDescent="0.25">
      <c r="B1853" s="53"/>
      <c r="C1853" s="46"/>
      <c r="D1853" s="46">
        <v>0.23575236059181209</v>
      </c>
      <c r="E1853" s="32">
        <f>$F$1202</f>
        <v>34</v>
      </c>
      <c r="G1853" s="53"/>
      <c r="H1853" s="46"/>
      <c r="I1853" s="46">
        <v>-0.23564544077229882</v>
      </c>
      <c r="J1853" s="32">
        <f>$K$1094</f>
        <v>18</v>
      </c>
    </row>
    <row r="1854" spans="2:10" x14ac:dyDescent="0.25">
      <c r="B1854" s="53"/>
      <c r="C1854" s="46"/>
      <c r="D1854" s="46">
        <v>0.23919944156130388</v>
      </c>
      <c r="E1854" s="32">
        <f>$F$1202</f>
        <v>34</v>
      </c>
      <c r="G1854" s="53"/>
      <c r="H1854" s="46"/>
      <c r="I1854" s="46">
        <v>-0.23564544077229882</v>
      </c>
      <c r="J1854" s="32">
        <v>0</v>
      </c>
    </row>
    <row r="1855" spans="2:10" x14ac:dyDescent="0.25">
      <c r="B1855" s="53"/>
      <c r="C1855" s="46"/>
      <c r="D1855" s="46">
        <v>0.23919944156130388</v>
      </c>
      <c r="E1855" s="32">
        <v>0</v>
      </c>
      <c r="G1855" s="53"/>
      <c r="H1855" s="46"/>
      <c r="I1855" s="46">
        <v>-0.2333159238344325</v>
      </c>
      <c r="J1855" s="32">
        <v>0</v>
      </c>
    </row>
    <row r="1856" spans="2:10" x14ac:dyDescent="0.25">
      <c r="B1856" s="53"/>
      <c r="C1856" s="46"/>
      <c r="D1856" s="46">
        <v>0.24264652253079566</v>
      </c>
      <c r="E1856" s="32">
        <v>0</v>
      </c>
      <c r="G1856" s="53"/>
      <c r="H1856" s="46"/>
      <c r="I1856" s="46">
        <v>-0.2333159238344325</v>
      </c>
      <c r="J1856" s="32">
        <f>$K$1094</f>
        <v>18</v>
      </c>
    </row>
    <row r="1857" spans="2:10" x14ac:dyDescent="0.25">
      <c r="B1857" s="53"/>
      <c r="C1857" s="46"/>
      <c r="D1857" s="46">
        <v>0.24264652253079566</v>
      </c>
      <c r="E1857" s="32">
        <f>$F$1202</f>
        <v>34</v>
      </c>
      <c r="G1857" s="53"/>
      <c r="H1857" s="46"/>
      <c r="I1857" s="46">
        <v>-0.23098640689656619</v>
      </c>
      <c r="J1857" s="32">
        <f>$K$1094</f>
        <v>18</v>
      </c>
    </row>
    <row r="1858" spans="2:10" x14ac:dyDescent="0.25">
      <c r="B1858" s="53"/>
      <c r="C1858" s="46"/>
      <c r="D1858" s="46">
        <v>0.24609360350028742</v>
      </c>
      <c r="E1858" s="32">
        <f>$F$1202</f>
        <v>34</v>
      </c>
      <c r="G1858" s="53"/>
      <c r="H1858" s="46"/>
      <c r="I1858" s="46">
        <v>-0.23098640689656619</v>
      </c>
      <c r="J1858" s="32">
        <v>0</v>
      </c>
    </row>
    <row r="1859" spans="2:10" x14ac:dyDescent="0.25">
      <c r="B1859" s="53"/>
      <c r="C1859" s="46"/>
      <c r="D1859" s="46">
        <v>0.24609360350028742</v>
      </c>
      <c r="E1859" s="32">
        <v>0</v>
      </c>
      <c r="G1859" s="53"/>
      <c r="H1859" s="46"/>
      <c r="I1859" s="46">
        <v>-0.22865688995869987</v>
      </c>
      <c r="J1859" s="32">
        <v>0</v>
      </c>
    </row>
    <row r="1860" spans="2:10" x14ac:dyDescent="0.25">
      <c r="B1860" s="53"/>
      <c r="C1860" s="46"/>
      <c r="D1860" s="46">
        <v>0.2495406844697792</v>
      </c>
      <c r="E1860" s="32">
        <v>0</v>
      </c>
      <c r="G1860" s="53"/>
      <c r="H1860" s="46"/>
      <c r="I1860" s="46">
        <v>-0.22865688995869987</v>
      </c>
      <c r="J1860" s="32">
        <f>$K$1094</f>
        <v>18</v>
      </c>
    </row>
    <row r="1861" spans="2:10" x14ac:dyDescent="0.25">
      <c r="B1861" s="53"/>
      <c r="C1861" s="46"/>
      <c r="D1861" s="46">
        <v>0.2495406844697792</v>
      </c>
      <c r="E1861" s="32">
        <f>$F$1202</f>
        <v>34</v>
      </c>
      <c r="G1861" s="53"/>
      <c r="H1861" s="46"/>
      <c r="I1861" s="46">
        <v>-0.22632737302083356</v>
      </c>
      <c r="J1861" s="32">
        <f>$K$1094</f>
        <v>18</v>
      </c>
    </row>
    <row r="1862" spans="2:10" x14ac:dyDescent="0.25">
      <c r="B1862" s="53"/>
      <c r="C1862" s="46"/>
      <c r="D1862" s="46">
        <v>0.25298776543927098</v>
      </c>
      <c r="E1862" s="32">
        <f>$F$1202</f>
        <v>34</v>
      </c>
      <c r="G1862" s="53"/>
      <c r="H1862" s="46"/>
      <c r="I1862" s="46">
        <v>-0.22632737302083356</v>
      </c>
      <c r="J1862" s="32">
        <v>0</v>
      </c>
    </row>
    <row r="1863" spans="2:10" x14ac:dyDescent="0.25">
      <c r="B1863" s="53"/>
      <c r="C1863" s="46"/>
      <c r="D1863" s="46">
        <v>0.25298776543927098</v>
      </c>
      <c r="E1863" s="32">
        <v>0</v>
      </c>
      <c r="G1863" s="53"/>
      <c r="H1863" s="46"/>
      <c r="I1863" s="46">
        <v>-0.22399785608296724</v>
      </c>
      <c r="J1863" s="32">
        <v>0</v>
      </c>
    </row>
    <row r="1864" spans="2:10" x14ac:dyDescent="0.25">
      <c r="B1864" s="53"/>
      <c r="C1864" s="46"/>
      <c r="D1864" s="46">
        <v>0.25643484640876274</v>
      </c>
      <c r="E1864" s="32">
        <v>0</v>
      </c>
      <c r="G1864" s="53"/>
      <c r="H1864" s="46"/>
      <c r="I1864" s="46">
        <v>-0.22399785608296724</v>
      </c>
      <c r="J1864" s="32">
        <f>$K$1094</f>
        <v>18</v>
      </c>
    </row>
    <row r="1865" spans="2:10" x14ac:dyDescent="0.25">
      <c r="B1865" s="53"/>
      <c r="C1865" s="46"/>
      <c r="D1865" s="46">
        <v>0.25643484640876274</v>
      </c>
      <c r="E1865" s="32">
        <f>$F$1202</f>
        <v>34</v>
      </c>
      <c r="G1865" s="53"/>
      <c r="H1865" s="46"/>
      <c r="I1865" s="46">
        <v>-0.22283309761403408</v>
      </c>
      <c r="J1865" s="32">
        <f>$K$1094</f>
        <v>18</v>
      </c>
    </row>
    <row r="1866" spans="2:10" x14ac:dyDescent="0.25">
      <c r="B1866" s="53"/>
      <c r="C1866" s="46"/>
      <c r="D1866" s="46">
        <v>0.25988192737825455</v>
      </c>
      <c r="E1866" s="32">
        <f>$F$1202</f>
        <v>34</v>
      </c>
      <c r="G1866" s="53"/>
      <c r="H1866" s="46"/>
      <c r="I1866" s="46">
        <v>-0.22283309761403408</v>
      </c>
      <c r="J1866" s="32">
        <v>0</v>
      </c>
    </row>
    <row r="1867" spans="2:10" x14ac:dyDescent="0.25">
      <c r="B1867" s="53"/>
      <c r="C1867" s="46"/>
      <c r="D1867" s="46">
        <v>0.25988192737825455</v>
      </c>
      <c r="E1867" s="32">
        <v>0</v>
      </c>
      <c r="G1867" s="53"/>
      <c r="H1867" s="46"/>
      <c r="I1867" s="46">
        <v>-0.22283309761403408</v>
      </c>
      <c r="J1867" s="32">
        <v>0</v>
      </c>
    </row>
    <row r="1868" spans="2:10" x14ac:dyDescent="0.25">
      <c r="B1868" s="53"/>
      <c r="C1868" s="46"/>
      <c r="D1868" s="46">
        <v>0.26332900834774631</v>
      </c>
      <c r="E1868" s="32">
        <v>0</v>
      </c>
      <c r="G1868" s="53"/>
      <c r="H1868" s="46"/>
      <c r="I1868" s="46">
        <v>-0.22283309761403408</v>
      </c>
      <c r="J1868" s="32">
        <f>$K$1095</f>
        <v>7</v>
      </c>
    </row>
    <row r="1869" spans="2:10" x14ac:dyDescent="0.25">
      <c r="B1869" s="53"/>
      <c r="C1869" s="46"/>
      <c r="D1869" s="46">
        <v>0.26332900834774631</v>
      </c>
      <c r="E1869" s="32">
        <f>$F$1202</f>
        <v>34</v>
      </c>
      <c r="G1869" s="53"/>
      <c r="H1869" s="46"/>
      <c r="I1869" s="46">
        <v>-0.22050358067616777</v>
      </c>
      <c r="J1869" s="32">
        <f>$K$1095</f>
        <v>7</v>
      </c>
    </row>
    <row r="1870" spans="2:10" x14ac:dyDescent="0.25">
      <c r="B1870" s="53"/>
      <c r="C1870" s="46"/>
      <c r="D1870" s="46">
        <v>0.26677608931723812</v>
      </c>
      <c r="E1870" s="32">
        <f>$F$1202</f>
        <v>34</v>
      </c>
      <c r="G1870" s="53"/>
      <c r="H1870" s="46"/>
      <c r="I1870" s="46">
        <v>-0.22050358067616777</v>
      </c>
      <c r="J1870" s="32">
        <v>0</v>
      </c>
    </row>
    <row r="1871" spans="2:10" x14ac:dyDescent="0.25">
      <c r="B1871" s="53"/>
      <c r="C1871" s="46"/>
      <c r="D1871" s="46">
        <v>0.26677608931723812</v>
      </c>
      <c r="E1871" s="32">
        <v>0</v>
      </c>
      <c r="G1871" s="53"/>
      <c r="H1871" s="46"/>
      <c r="I1871" s="46">
        <v>-0.21817406373830145</v>
      </c>
      <c r="J1871" s="32">
        <v>0</v>
      </c>
    </row>
    <row r="1872" spans="2:10" x14ac:dyDescent="0.25">
      <c r="B1872" s="53"/>
      <c r="C1872" s="46"/>
      <c r="D1872" s="46">
        <v>0.27022317028672987</v>
      </c>
      <c r="E1872" s="32">
        <v>0</v>
      </c>
      <c r="G1872" s="53"/>
      <c r="H1872" s="46"/>
      <c r="I1872" s="46">
        <v>-0.21817406373830145</v>
      </c>
      <c r="J1872" s="32">
        <f>$K$1095</f>
        <v>7</v>
      </c>
    </row>
    <row r="1873" spans="2:10" x14ac:dyDescent="0.25">
      <c r="B1873" s="53"/>
      <c r="C1873" s="46"/>
      <c r="D1873" s="46">
        <v>0.27022317028672987</v>
      </c>
      <c r="E1873" s="32">
        <f>$F$1202</f>
        <v>34</v>
      </c>
      <c r="G1873" s="53"/>
      <c r="H1873" s="46"/>
      <c r="I1873" s="46">
        <v>-0.21584454680043513</v>
      </c>
      <c r="J1873" s="32">
        <f>$K$1095</f>
        <v>7</v>
      </c>
    </row>
    <row r="1874" spans="2:10" x14ac:dyDescent="0.25">
      <c r="B1874" s="53"/>
      <c r="C1874" s="46"/>
      <c r="D1874" s="46">
        <v>0.27367025125622169</v>
      </c>
      <c r="E1874" s="32">
        <f>$F$1202</f>
        <v>34</v>
      </c>
      <c r="G1874" s="53"/>
      <c r="H1874" s="46"/>
      <c r="I1874" s="46">
        <v>-0.21584454680043513</v>
      </c>
      <c r="J1874" s="32">
        <v>0</v>
      </c>
    </row>
    <row r="1875" spans="2:10" x14ac:dyDescent="0.25">
      <c r="B1875" s="53"/>
      <c r="C1875" s="46"/>
      <c r="D1875" s="46">
        <v>0.27367025125622169</v>
      </c>
      <c r="E1875" s="32">
        <v>0</v>
      </c>
      <c r="G1875" s="53"/>
      <c r="H1875" s="46"/>
      <c r="I1875" s="46">
        <v>-0.21351502986256882</v>
      </c>
      <c r="J1875" s="32">
        <v>0</v>
      </c>
    </row>
    <row r="1876" spans="2:10" x14ac:dyDescent="0.25">
      <c r="B1876" s="53"/>
      <c r="C1876" s="46"/>
      <c r="D1876" s="46">
        <v>0.27711733222571344</v>
      </c>
      <c r="E1876" s="32">
        <v>0</v>
      </c>
      <c r="G1876" s="53"/>
      <c r="H1876" s="46"/>
      <c r="I1876" s="46">
        <v>-0.21351502986256882</v>
      </c>
      <c r="J1876" s="32">
        <f>$K$1095</f>
        <v>7</v>
      </c>
    </row>
    <row r="1877" spans="2:10" x14ac:dyDescent="0.25">
      <c r="B1877" s="53"/>
      <c r="C1877" s="46"/>
      <c r="D1877" s="46">
        <v>0.27711733222571344</v>
      </c>
      <c r="E1877" s="32">
        <f>$F$1202</f>
        <v>34</v>
      </c>
      <c r="G1877" s="53"/>
      <c r="H1877" s="46"/>
      <c r="I1877" s="46">
        <v>-0.2111855129247025</v>
      </c>
      <c r="J1877" s="32">
        <f>$K$1095</f>
        <v>7</v>
      </c>
    </row>
    <row r="1878" spans="2:10" x14ac:dyDescent="0.25">
      <c r="B1878" s="53"/>
      <c r="C1878" s="46"/>
      <c r="D1878" s="46">
        <v>0.2805644131952052</v>
      </c>
      <c r="E1878" s="32">
        <f>$F$1202</f>
        <v>34</v>
      </c>
      <c r="G1878" s="53"/>
      <c r="H1878" s="46"/>
      <c r="I1878" s="46">
        <v>-0.2111855129247025</v>
      </c>
      <c r="J1878" s="32">
        <v>0</v>
      </c>
    </row>
    <row r="1879" spans="2:10" x14ac:dyDescent="0.25">
      <c r="B1879" s="53"/>
      <c r="C1879" s="46"/>
      <c r="D1879" s="46">
        <v>0.2805644131952052</v>
      </c>
      <c r="E1879" s="32">
        <v>0</v>
      </c>
      <c r="G1879" s="53"/>
      <c r="H1879" s="46"/>
      <c r="I1879" s="46">
        <v>-0.20885599598683618</v>
      </c>
      <c r="J1879" s="32">
        <v>0</v>
      </c>
    </row>
    <row r="1880" spans="2:10" x14ac:dyDescent="0.25">
      <c r="B1880" s="53"/>
      <c r="C1880" s="46"/>
      <c r="D1880" s="46">
        <v>0.28401149416469701</v>
      </c>
      <c r="E1880" s="32">
        <v>0</v>
      </c>
      <c r="G1880" s="53"/>
      <c r="H1880" s="46"/>
      <c r="I1880" s="46">
        <v>-0.20885599598683618</v>
      </c>
      <c r="J1880" s="32">
        <f>$K$1095</f>
        <v>7</v>
      </c>
    </row>
    <row r="1881" spans="2:10" x14ac:dyDescent="0.25">
      <c r="B1881" s="53"/>
      <c r="C1881" s="46"/>
      <c r="D1881" s="46">
        <v>0.28401149416469701</v>
      </c>
      <c r="E1881" s="32">
        <f>$F$1202</f>
        <v>34</v>
      </c>
      <c r="G1881" s="53"/>
      <c r="H1881" s="46"/>
      <c r="I1881" s="46">
        <v>-0.20652647904896987</v>
      </c>
      <c r="J1881" s="32">
        <f>$K$1095</f>
        <v>7</v>
      </c>
    </row>
    <row r="1882" spans="2:10" x14ac:dyDescent="0.25">
      <c r="B1882" s="53"/>
      <c r="C1882" s="46"/>
      <c r="D1882" s="46">
        <v>0.28745857513418877</v>
      </c>
      <c r="E1882" s="32">
        <f>$F$1202</f>
        <v>34</v>
      </c>
      <c r="G1882" s="53"/>
      <c r="H1882" s="46"/>
      <c r="I1882" s="46">
        <v>-0.20652647904896987</v>
      </c>
      <c r="J1882" s="32">
        <v>0</v>
      </c>
    </row>
    <row r="1883" spans="2:10" x14ac:dyDescent="0.25">
      <c r="B1883" s="53"/>
      <c r="C1883" s="46"/>
      <c r="D1883" s="46">
        <v>0.28745857513418877</v>
      </c>
      <c r="E1883" s="32">
        <v>0</v>
      </c>
      <c r="G1883" s="53"/>
      <c r="H1883" s="46"/>
      <c r="I1883" s="46">
        <v>-0.20419696211110355</v>
      </c>
      <c r="J1883" s="32">
        <v>0</v>
      </c>
    </row>
    <row r="1884" spans="2:10" x14ac:dyDescent="0.25">
      <c r="B1884" s="53"/>
      <c r="C1884" s="46"/>
      <c r="D1884" s="46">
        <v>0.29090565610368058</v>
      </c>
      <c r="E1884" s="32">
        <v>0</v>
      </c>
      <c r="G1884" s="53"/>
      <c r="H1884" s="46"/>
      <c r="I1884" s="46">
        <v>-0.20419696211110355</v>
      </c>
      <c r="J1884" s="32">
        <f>$K$1095</f>
        <v>7</v>
      </c>
    </row>
    <row r="1885" spans="2:10" x14ac:dyDescent="0.25">
      <c r="B1885" s="53"/>
      <c r="C1885" s="46"/>
      <c r="D1885" s="46">
        <v>0.29090565610368058</v>
      </c>
      <c r="E1885" s="32">
        <f>$F$1202</f>
        <v>34</v>
      </c>
      <c r="G1885" s="53"/>
      <c r="H1885" s="46"/>
      <c r="I1885" s="46">
        <v>-0.20186744517323721</v>
      </c>
      <c r="J1885" s="32">
        <f>$K$1095</f>
        <v>7</v>
      </c>
    </row>
    <row r="1886" spans="2:10" x14ac:dyDescent="0.25">
      <c r="B1886" s="53"/>
      <c r="C1886" s="46"/>
      <c r="D1886" s="46">
        <v>0.29435273707317233</v>
      </c>
      <c r="E1886" s="32">
        <f>$F$1202</f>
        <v>34</v>
      </c>
      <c r="G1886" s="53"/>
      <c r="H1886" s="46"/>
      <c r="I1886" s="46">
        <v>-0.20186744517323721</v>
      </c>
      <c r="J1886" s="32">
        <v>0</v>
      </c>
    </row>
    <row r="1887" spans="2:10" x14ac:dyDescent="0.25">
      <c r="B1887" s="53"/>
      <c r="C1887" s="46"/>
      <c r="D1887" s="46">
        <v>0.29435273707317233</v>
      </c>
      <c r="E1887" s="32">
        <v>0</v>
      </c>
      <c r="G1887" s="53"/>
      <c r="H1887" s="46"/>
      <c r="I1887" s="46">
        <v>-0.19953792823537089</v>
      </c>
      <c r="J1887" s="32">
        <v>0</v>
      </c>
    </row>
    <row r="1888" spans="2:10" x14ac:dyDescent="0.25">
      <c r="B1888" s="53"/>
      <c r="C1888" s="46"/>
      <c r="D1888" s="46">
        <v>0.29779981804266409</v>
      </c>
      <c r="E1888" s="32">
        <v>0</v>
      </c>
      <c r="G1888" s="53"/>
      <c r="H1888" s="46"/>
      <c r="I1888" s="46">
        <v>-0.19953792823537089</v>
      </c>
      <c r="J1888" s="32">
        <f>$K$1095</f>
        <v>7</v>
      </c>
    </row>
    <row r="1889" spans="2:10" x14ac:dyDescent="0.25">
      <c r="B1889" s="53"/>
      <c r="C1889" s="46"/>
      <c r="D1889" s="46">
        <v>0.29779981804266409</v>
      </c>
      <c r="E1889" s="32">
        <f>$F$1202</f>
        <v>34</v>
      </c>
      <c r="G1889" s="53"/>
      <c r="H1889" s="46"/>
      <c r="I1889" s="46">
        <v>-0.19720841129750458</v>
      </c>
      <c r="J1889" s="32">
        <f>$K$1095</f>
        <v>7</v>
      </c>
    </row>
    <row r="1890" spans="2:10" x14ac:dyDescent="0.25">
      <c r="B1890" s="53"/>
      <c r="C1890" s="46"/>
      <c r="D1890" s="46">
        <v>0.3012468990121559</v>
      </c>
      <c r="E1890" s="32">
        <f>$F$1202</f>
        <v>34</v>
      </c>
      <c r="G1890" s="53"/>
      <c r="H1890" s="46"/>
      <c r="I1890" s="46">
        <v>-0.19720841129750458</v>
      </c>
      <c r="J1890" s="32">
        <v>0</v>
      </c>
    </row>
    <row r="1891" spans="2:10" x14ac:dyDescent="0.25">
      <c r="B1891" s="53"/>
      <c r="C1891" s="46"/>
      <c r="D1891" s="46">
        <v>0.3012468990121559</v>
      </c>
      <c r="E1891" s="32">
        <v>0</v>
      </c>
      <c r="G1891" s="53"/>
      <c r="H1891" s="46"/>
      <c r="I1891" s="46">
        <v>-0.19487889435963826</v>
      </c>
      <c r="J1891" s="32">
        <v>0</v>
      </c>
    </row>
    <row r="1892" spans="2:10" x14ac:dyDescent="0.25">
      <c r="B1892" s="53"/>
      <c r="C1892" s="46"/>
      <c r="D1892" s="46">
        <v>0.30469397998164766</v>
      </c>
      <c r="E1892" s="32">
        <v>0</v>
      </c>
      <c r="G1892" s="53"/>
      <c r="H1892" s="46"/>
      <c r="I1892" s="46">
        <v>-0.19487889435963826</v>
      </c>
      <c r="J1892" s="32">
        <f>$K$1095</f>
        <v>7</v>
      </c>
    </row>
    <row r="1893" spans="2:10" x14ac:dyDescent="0.25">
      <c r="B1893" s="53"/>
      <c r="C1893" s="46"/>
      <c r="D1893" s="46">
        <v>0.30469397998164766</v>
      </c>
      <c r="E1893" s="32">
        <f>$F$1202</f>
        <v>34</v>
      </c>
      <c r="G1893" s="53"/>
      <c r="H1893" s="46"/>
      <c r="I1893" s="46">
        <v>-0.19254937742177194</v>
      </c>
      <c r="J1893" s="32">
        <f>$K$1095</f>
        <v>7</v>
      </c>
    </row>
    <row r="1894" spans="2:10" x14ac:dyDescent="0.25">
      <c r="B1894" s="53"/>
      <c r="C1894" s="46"/>
      <c r="D1894" s="46">
        <v>0.30814106095113947</v>
      </c>
      <c r="E1894" s="32">
        <f>$F$1202</f>
        <v>34</v>
      </c>
      <c r="G1894" s="53"/>
      <c r="H1894" s="46"/>
      <c r="I1894" s="46">
        <v>-0.19254937742177194</v>
      </c>
      <c r="J1894" s="32">
        <v>0</v>
      </c>
    </row>
    <row r="1895" spans="2:10" x14ac:dyDescent="0.25">
      <c r="B1895" s="53"/>
      <c r="C1895" s="46"/>
      <c r="D1895" s="46">
        <v>0.30814106095113947</v>
      </c>
      <c r="E1895" s="32">
        <v>0</v>
      </c>
      <c r="G1895" s="53"/>
      <c r="H1895" s="46"/>
      <c r="I1895" s="46">
        <v>-0.19021986048390563</v>
      </c>
      <c r="J1895" s="32">
        <v>0</v>
      </c>
    </row>
    <row r="1896" spans="2:10" x14ac:dyDescent="0.25">
      <c r="B1896" s="53"/>
      <c r="C1896" s="46"/>
      <c r="D1896" s="46">
        <v>0.31158814192063122</v>
      </c>
      <c r="E1896" s="32">
        <v>0</v>
      </c>
      <c r="G1896" s="53"/>
      <c r="H1896" s="46"/>
      <c r="I1896" s="46">
        <v>-0.19021986048390563</v>
      </c>
      <c r="J1896" s="32">
        <f>$K$1095</f>
        <v>7</v>
      </c>
    </row>
    <row r="1897" spans="2:10" x14ac:dyDescent="0.25">
      <c r="B1897" s="53"/>
      <c r="C1897" s="46"/>
      <c r="D1897" s="46">
        <v>0.31158814192063122</v>
      </c>
      <c r="E1897" s="32">
        <f>$F$1202</f>
        <v>34</v>
      </c>
      <c r="G1897" s="53"/>
      <c r="H1897" s="46"/>
      <c r="I1897" s="46">
        <v>-0.18789034354603931</v>
      </c>
      <c r="J1897" s="32">
        <f>$K$1095</f>
        <v>7</v>
      </c>
    </row>
    <row r="1898" spans="2:10" x14ac:dyDescent="0.25">
      <c r="B1898" s="53"/>
      <c r="C1898" s="46"/>
      <c r="D1898" s="46">
        <v>0.31503522289012303</v>
      </c>
      <c r="E1898" s="32">
        <f>$F$1202</f>
        <v>34</v>
      </c>
      <c r="G1898" s="53"/>
      <c r="H1898" s="46"/>
      <c r="I1898" s="46">
        <v>-0.18789034354603931</v>
      </c>
      <c r="J1898" s="32">
        <v>0</v>
      </c>
    </row>
    <row r="1899" spans="2:10" x14ac:dyDescent="0.25">
      <c r="B1899" s="53"/>
      <c r="C1899" s="46"/>
      <c r="D1899" s="46">
        <v>0.31503522289012303</v>
      </c>
      <c r="E1899" s="32">
        <v>0</v>
      </c>
      <c r="G1899" s="53"/>
      <c r="H1899" s="46"/>
      <c r="I1899" s="46">
        <v>-0.185560826608173</v>
      </c>
      <c r="J1899" s="32">
        <v>0</v>
      </c>
    </row>
    <row r="1900" spans="2:10" x14ac:dyDescent="0.25">
      <c r="B1900" s="53"/>
      <c r="C1900" s="46"/>
      <c r="D1900" s="46">
        <v>0.31695026787317399</v>
      </c>
      <c r="E1900" s="32">
        <v>0</v>
      </c>
      <c r="G1900" s="53"/>
      <c r="H1900" s="46"/>
      <c r="I1900" s="46">
        <v>-0.185560826608173</v>
      </c>
      <c r="J1900" s="32">
        <f>$K$1095</f>
        <v>7</v>
      </c>
    </row>
    <row r="1901" spans="2:10" x14ac:dyDescent="0.25">
      <c r="B1901" s="53"/>
      <c r="C1901" s="46"/>
      <c r="D1901" s="46">
        <v>0.31695026787317399</v>
      </c>
      <c r="E1901" s="32">
        <f>$F$1202</f>
        <v>34</v>
      </c>
      <c r="G1901" s="53"/>
      <c r="H1901" s="46"/>
      <c r="I1901" s="46">
        <v>-0.18323130967030668</v>
      </c>
      <c r="J1901" s="32">
        <f>$K$1095</f>
        <v>7</v>
      </c>
    </row>
    <row r="1902" spans="2:10" x14ac:dyDescent="0.25">
      <c r="B1902" s="53"/>
      <c r="C1902" s="46"/>
      <c r="D1902" s="46">
        <v>0.31695026787317399</v>
      </c>
      <c r="E1902" s="32">
        <f>$F$1202</f>
        <v>34</v>
      </c>
      <c r="G1902" s="53"/>
      <c r="H1902" s="46"/>
      <c r="I1902" s="46">
        <v>-0.18323130967030668</v>
      </c>
      <c r="J1902" s="32">
        <v>0</v>
      </c>
    </row>
    <row r="1903" spans="2:10" x14ac:dyDescent="0.25">
      <c r="B1903" s="53"/>
      <c r="C1903" s="46"/>
      <c r="D1903" s="46">
        <v>0.31695026787317399</v>
      </c>
      <c r="E1903" s="32">
        <v>0</v>
      </c>
      <c r="G1903" s="53"/>
      <c r="H1903" s="46"/>
      <c r="I1903" s="46">
        <v>-0.18090179273244036</v>
      </c>
      <c r="J1903" s="32">
        <v>0</v>
      </c>
    </row>
    <row r="1904" spans="2:10" x14ac:dyDescent="0.25">
      <c r="B1904" s="53"/>
      <c r="C1904" s="46"/>
      <c r="D1904" s="46">
        <v>0.31695026787317399</v>
      </c>
      <c r="E1904" s="32">
        <v>0</v>
      </c>
      <c r="G1904" s="53"/>
      <c r="H1904" s="46"/>
      <c r="I1904" s="46">
        <v>-0.18090179273244036</v>
      </c>
      <c r="J1904" s="32">
        <f>$K$1095</f>
        <v>7</v>
      </c>
    </row>
    <row r="1905" spans="2:10" x14ac:dyDescent="0.25">
      <c r="B1905" s="53"/>
      <c r="C1905" s="46"/>
      <c r="D1905" s="46">
        <v>0.31695026787317399</v>
      </c>
      <c r="E1905" s="32">
        <f>$F$1203</f>
        <v>12</v>
      </c>
      <c r="G1905" s="53"/>
      <c r="H1905" s="46"/>
      <c r="I1905" s="46">
        <v>-0.17857227579457405</v>
      </c>
      <c r="J1905" s="32">
        <f>$K$1095</f>
        <v>7</v>
      </c>
    </row>
    <row r="1906" spans="2:10" x14ac:dyDescent="0.25">
      <c r="B1906" s="53"/>
      <c r="C1906" s="46"/>
      <c r="D1906" s="46">
        <v>0.3203973488426658</v>
      </c>
      <c r="E1906" s="32">
        <f>$F$1203</f>
        <v>12</v>
      </c>
      <c r="G1906" s="53"/>
      <c r="H1906" s="46"/>
      <c r="I1906" s="46">
        <v>-0.17857227579457405</v>
      </c>
      <c r="J1906" s="32">
        <v>0</v>
      </c>
    </row>
    <row r="1907" spans="2:10" x14ac:dyDescent="0.25">
      <c r="B1907" s="53"/>
      <c r="C1907" s="46"/>
      <c r="D1907" s="46">
        <v>0.3203973488426658</v>
      </c>
      <c r="E1907" s="32">
        <v>0</v>
      </c>
      <c r="G1907" s="53"/>
      <c r="H1907" s="46"/>
      <c r="I1907" s="46">
        <v>-0.17624275885670773</v>
      </c>
      <c r="J1907" s="32">
        <v>0</v>
      </c>
    </row>
    <row r="1908" spans="2:10" x14ac:dyDescent="0.25">
      <c r="B1908" s="53"/>
      <c r="C1908" s="46"/>
      <c r="D1908" s="46">
        <v>0.32384442981215755</v>
      </c>
      <c r="E1908" s="32">
        <v>0</v>
      </c>
      <c r="G1908" s="53"/>
      <c r="H1908" s="46"/>
      <c r="I1908" s="46">
        <v>-0.17624275885670773</v>
      </c>
      <c r="J1908" s="32">
        <f>$K$1095</f>
        <v>7</v>
      </c>
    </row>
    <row r="1909" spans="2:10" x14ac:dyDescent="0.25">
      <c r="B1909" s="53"/>
      <c r="C1909" s="46"/>
      <c r="D1909" s="46">
        <v>0.32384442981215755</v>
      </c>
      <c r="E1909" s="32">
        <f>$F$1203</f>
        <v>12</v>
      </c>
      <c r="G1909" s="53"/>
      <c r="H1909" s="46"/>
      <c r="I1909" s="46">
        <v>-0.17391324191884142</v>
      </c>
      <c r="J1909" s="32">
        <f>$K$1095</f>
        <v>7</v>
      </c>
    </row>
    <row r="1910" spans="2:10" x14ac:dyDescent="0.25">
      <c r="B1910" s="53"/>
      <c r="C1910" s="46"/>
      <c r="D1910" s="46">
        <v>0.32729151078164931</v>
      </c>
      <c r="E1910" s="32">
        <f>$F$1203</f>
        <v>12</v>
      </c>
      <c r="G1910" s="53"/>
      <c r="H1910" s="46"/>
      <c r="I1910" s="46">
        <v>-0.17391324191884142</v>
      </c>
      <c r="J1910" s="32">
        <v>0</v>
      </c>
    </row>
    <row r="1911" spans="2:10" x14ac:dyDescent="0.25">
      <c r="B1911" s="53"/>
      <c r="C1911" s="46"/>
      <c r="D1911" s="46">
        <v>0.32729151078164931</v>
      </c>
      <c r="E1911" s="32">
        <v>0</v>
      </c>
      <c r="G1911" s="53"/>
      <c r="H1911" s="46"/>
      <c r="I1911" s="46">
        <v>-0.1715837249809751</v>
      </c>
      <c r="J1911" s="32">
        <v>0</v>
      </c>
    </row>
    <row r="1912" spans="2:10" x14ac:dyDescent="0.25">
      <c r="B1912" s="53"/>
      <c r="C1912" s="46"/>
      <c r="D1912" s="46">
        <v>0.33073859175114112</v>
      </c>
      <c r="E1912" s="32">
        <v>0</v>
      </c>
      <c r="G1912" s="53"/>
      <c r="H1912" s="46"/>
      <c r="I1912" s="46">
        <v>-0.1715837249809751</v>
      </c>
      <c r="J1912" s="32">
        <f>$K$1095</f>
        <v>7</v>
      </c>
    </row>
    <row r="1913" spans="2:10" x14ac:dyDescent="0.25">
      <c r="B1913" s="53"/>
      <c r="C1913" s="46"/>
      <c r="D1913" s="46">
        <v>0.33073859175114112</v>
      </c>
      <c r="E1913" s="32">
        <f>$F$1203</f>
        <v>12</v>
      </c>
      <c r="G1913" s="53"/>
      <c r="H1913" s="46"/>
      <c r="I1913" s="46">
        <v>-0.16925420804310878</v>
      </c>
      <c r="J1913" s="32">
        <f>$K$1095</f>
        <v>7</v>
      </c>
    </row>
    <row r="1914" spans="2:10" x14ac:dyDescent="0.25">
      <c r="B1914" s="53"/>
      <c r="C1914" s="46"/>
      <c r="D1914" s="46">
        <v>0.33418567272063288</v>
      </c>
      <c r="E1914" s="32">
        <f>$F$1203</f>
        <v>12</v>
      </c>
      <c r="G1914" s="53"/>
      <c r="H1914" s="46"/>
      <c r="I1914" s="46">
        <v>-0.16925420804310878</v>
      </c>
      <c r="J1914" s="32">
        <v>0</v>
      </c>
    </row>
    <row r="1915" spans="2:10" x14ac:dyDescent="0.25">
      <c r="B1915" s="53"/>
      <c r="C1915" s="46"/>
      <c r="D1915" s="46">
        <v>0.33418567272063288</v>
      </c>
      <c r="E1915" s="32">
        <v>0</v>
      </c>
      <c r="G1915" s="53"/>
      <c r="H1915" s="46"/>
      <c r="I1915" s="46">
        <v>-0.16692469110524244</v>
      </c>
      <c r="J1915" s="32">
        <v>0</v>
      </c>
    </row>
    <row r="1916" spans="2:10" x14ac:dyDescent="0.25">
      <c r="B1916" s="53"/>
      <c r="C1916" s="46"/>
      <c r="D1916" s="46">
        <v>0.33763275369012469</v>
      </c>
      <c r="E1916" s="32">
        <v>0</v>
      </c>
      <c r="G1916" s="53"/>
      <c r="H1916" s="46"/>
      <c r="I1916" s="46">
        <v>-0.16692469110524244</v>
      </c>
      <c r="J1916" s="32">
        <f>$K$1095</f>
        <v>7</v>
      </c>
    </row>
    <row r="1917" spans="2:10" x14ac:dyDescent="0.25">
      <c r="B1917" s="53"/>
      <c r="C1917" s="46"/>
      <c r="D1917" s="46">
        <v>0.33763275369012469</v>
      </c>
      <c r="E1917" s="32">
        <f>$F$1203</f>
        <v>12</v>
      </c>
      <c r="G1917" s="53"/>
      <c r="H1917" s="46"/>
      <c r="I1917" s="46">
        <v>-0.16459517416737612</v>
      </c>
      <c r="J1917" s="32">
        <f>$K$1095</f>
        <v>7</v>
      </c>
    </row>
    <row r="1918" spans="2:10" x14ac:dyDescent="0.25">
      <c r="B1918" s="53"/>
      <c r="C1918" s="46"/>
      <c r="D1918" s="46">
        <v>0.34107983465961644</v>
      </c>
      <c r="E1918" s="32">
        <f>$F$1203</f>
        <v>12</v>
      </c>
      <c r="G1918" s="53"/>
      <c r="H1918" s="46"/>
      <c r="I1918" s="46">
        <v>-0.16459517416737612</v>
      </c>
      <c r="J1918" s="32">
        <v>0</v>
      </c>
    </row>
    <row r="1919" spans="2:10" x14ac:dyDescent="0.25">
      <c r="B1919" s="53"/>
      <c r="C1919" s="46"/>
      <c r="D1919" s="46">
        <v>0.34107983465961644</v>
      </c>
      <c r="E1919" s="32">
        <v>0</v>
      </c>
      <c r="G1919" s="53"/>
      <c r="H1919" s="46"/>
      <c r="I1919" s="46">
        <v>-0.16226565722950981</v>
      </c>
      <c r="J1919" s="32">
        <v>0</v>
      </c>
    </row>
    <row r="1920" spans="2:10" x14ac:dyDescent="0.25">
      <c r="B1920" s="53"/>
      <c r="C1920" s="46"/>
      <c r="D1920" s="46">
        <v>0.34452691562910825</v>
      </c>
      <c r="E1920" s="32">
        <v>0</v>
      </c>
      <c r="G1920" s="53"/>
      <c r="H1920" s="46"/>
      <c r="I1920" s="46">
        <v>-0.16226565722950981</v>
      </c>
      <c r="J1920" s="32">
        <f>$K$1095</f>
        <v>7</v>
      </c>
    </row>
    <row r="1921" spans="2:10" x14ac:dyDescent="0.25">
      <c r="B1921" s="53"/>
      <c r="C1921" s="46"/>
      <c r="D1921" s="46">
        <v>0.34452691562910825</v>
      </c>
      <c r="E1921" s="32">
        <f>$F$1203</f>
        <v>12</v>
      </c>
      <c r="G1921" s="53"/>
      <c r="H1921" s="46"/>
      <c r="I1921" s="46">
        <v>-0.15993614029164349</v>
      </c>
      <c r="J1921" s="32">
        <f>$K$1095</f>
        <v>7</v>
      </c>
    </row>
    <row r="1922" spans="2:10" x14ac:dyDescent="0.25">
      <c r="B1922" s="53"/>
      <c r="C1922" s="46"/>
      <c r="D1922" s="46">
        <v>0.34797399659860001</v>
      </c>
      <c r="E1922" s="32">
        <f>$F$1203</f>
        <v>12</v>
      </c>
      <c r="G1922" s="53"/>
      <c r="H1922" s="46"/>
      <c r="I1922" s="46">
        <v>-0.15993614029164349</v>
      </c>
      <c r="J1922" s="32">
        <v>0</v>
      </c>
    </row>
    <row r="1923" spans="2:10" x14ac:dyDescent="0.25">
      <c r="B1923" s="53"/>
      <c r="C1923" s="46"/>
      <c r="D1923" s="46">
        <v>0.34797399659860001</v>
      </c>
      <c r="E1923" s="32">
        <v>0</v>
      </c>
      <c r="G1923" s="53"/>
      <c r="H1923" s="46"/>
      <c r="I1923" s="46">
        <v>-0.15760662335377718</v>
      </c>
      <c r="J1923" s="32">
        <v>0</v>
      </c>
    </row>
    <row r="1924" spans="2:10" x14ac:dyDescent="0.25">
      <c r="B1924" s="53"/>
      <c r="C1924" s="46"/>
      <c r="D1924" s="46">
        <v>0.35142107756809177</v>
      </c>
      <c r="E1924" s="32">
        <v>0</v>
      </c>
      <c r="G1924" s="53"/>
      <c r="H1924" s="46"/>
      <c r="I1924" s="46">
        <v>-0.15760662335377718</v>
      </c>
      <c r="J1924" s="32">
        <f>$K$1095</f>
        <v>7</v>
      </c>
    </row>
    <row r="1925" spans="2:10" x14ac:dyDescent="0.25">
      <c r="B1925" s="53"/>
      <c r="C1925" s="46"/>
      <c r="D1925" s="46">
        <v>0.35142107756809177</v>
      </c>
      <c r="E1925" s="32">
        <f>$F$1203</f>
        <v>12</v>
      </c>
      <c r="G1925" s="53"/>
      <c r="H1925" s="46"/>
      <c r="I1925" s="46">
        <v>-0.15527710641591086</v>
      </c>
      <c r="J1925" s="32">
        <f>$K$1095</f>
        <v>7</v>
      </c>
    </row>
    <row r="1926" spans="2:10" x14ac:dyDescent="0.25">
      <c r="B1926" s="53"/>
      <c r="C1926" s="46"/>
      <c r="D1926" s="46">
        <v>0.35486815853758358</v>
      </c>
      <c r="E1926" s="32">
        <f>$F$1203</f>
        <v>12</v>
      </c>
      <c r="G1926" s="53"/>
      <c r="H1926" s="46"/>
      <c r="I1926" s="46">
        <v>-0.15527710641591086</v>
      </c>
      <c r="J1926" s="32">
        <v>0</v>
      </c>
    </row>
    <row r="1927" spans="2:10" x14ac:dyDescent="0.25">
      <c r="B1927" s="53"/>
      <c r="C1927" s="46"/>
      <c r="D1927" s="46">
        <v>0.35486815853758358</v>
      </c>
      <c r="E1927" s="32">
        <v>0</v>
      </c>
      <c r="G1927" s="53"/>
      <c r="H1927" s="46"/>
      <c r="I1927" s="46">
        <v>-0.15294758947804454</v>
      </c>
      <c r="J1927" s="32">
        <v>0</v>
      </c>
    </row>
    <row r="1928" spans="2:10" x14ac:dyDescent="0.25">
      <c r="B1928" s="53"/>
      <c r="C1928" s="46"/>
      <c r="D1928" s="46">
        <v>0.35831523950707533</v>
      </c>
      <c r="E1928" s="32">
        <v>0</v>
      </c>
      <c r="G1928" s="53"/>
      <c r="H1928" s="46"/>
      <c r="I1928" s="46">
        <v>-0.15294758947804454</v>
      </c>
      <c r="J1928" s="32">
        <f>$K$1095</f>
        <v>7</v>
      </c>
    </row>
    <row r="1929" spans="2:10" x14ac:dyDescent="0.25">
      <c r="B1929" s="53"/>
      <c r="C1929" s="46"/>
      <c r="D1929" s="46">
        <v>0.35831523950707533</v>
      </c>
      <c r="E1929" s="32">
        <f>$F$1203</f>
        <v>12</v>
      </c>
      <c r="G1929" s="53"/>
      <c r="H1929" s="46"/>
      <c r="I1929" s="46">
        <v>-0.15061807254017823</v>
      </c>
      <c r="J1929" s="32">
        <f>$K$1095</f>
        <v>7</v>
      </c>
    </row>
    <row r="1930" spans="2:10" x14ac:dyDescent="0.25">
      <c r="B1930" s="53"/>
      <c r="C1930" s="46"/>
      <c r="D1930" s="46">
        <v>0.36176232047656715</v>
      </c>
      <c r="E1930" s="32">
        <f>$F$1203</f>
        <v>12</v>
      </c>
      <c r="G1930" s="53"/>
      <c r="H1930" s="46"/>
      <c r="I1930" s="46">
        <v>-0.15061807254017823</v>
      </c>
      <c r="J1930" s="32">
        <v>0</v>
      </c>
    </row>
    <row r="1931" spans="2:10" x14ac:dyDescent="0.25">
      <c r="B1931" s="53"/>
      <c r="C1931" s="46"/>
      <c r="D1931" s="46">
        <v>0.36176232047656715</v>
      </c>
      <c r="E1931" s="32">
        <v>0</v>
      </c>
      <c r="G1931" s="53"/>
      <c r="H1931" s="46"/>
      <c r="I1931" s="46">
        <v>-0.14828855560231191</v>
      </c>
      <c r="J1931" s="32">
        <v>0</v>
      </c>
    </row>
    <row r="1932" spans="2:10" x14ac:dyDescent="0.25">
      <c r="B1932" s="53"/>
      <c r="C1932" s="46"/>
      <c r="D1932" s="46">
        <v>0.3652094014460589</v>
      </c>
      <c r="E1932" s="32">
        <v>0</v>
      </c>
      <c r="G1932" s="53"/>
      <c r="H1932" s="46"/>
      <c r="I1932" s="46">
        <v>-0.14828855560231191</v>
      </c>
      <c r="J1932" s="32">
        <f>$K$1095</f>
        <v>7</v>
      </c>
    </row>
    <row r="1933" spans="2:10" x14ac:dyDescent="0.25">
      <c r="B1933" s="53"/>
      <c r="C1933" s="46"/>
      <c r="D1933" s="46">
        <v>0.3652094014460589</v>
      </c>
      <c r="E1933" s="32">
        <f>$F$1203</f>
        <v>12</v>
      </c>
      <c r="G1933" s="53"/>
      <c r="H1933" s="46"/>
      <c r="I1933" s="46">
        <v>-0.1459590386644456</v>
      </c>
      <c r="J1933" s="32">
        <f>$K$1095</f>
        <v>7</v>
      </c>
    </row>
    <row r="1934" spans="2:10" x14ac:dyDescent="0.25">
      <c r="B1934" s="53"/>
      <c r="C1934" s="46"/>
      <c r="D1934" s="46">
        <v>0.36865648241555066</v>
      </c>
      <c r="E1934" s="32">
        <f>$F$1203</f>
        <v>12</v>
      </c>
      <c r="G1934" s="53"/>
      <c r="H1934" s="46"/>
      <c r="I1934" s="46">
        <v>-0.1459590386644456</v>
      </c>
      <c r="J1934" s="32">
        <v>0</v>
      </c>
    </row>
    <row r="1935" spans="2:10" x14ac:dyDescent="0.25">
      <c r="B1935" s="53"/>
      <c r="C1935" s="46"/>
      <c r="D1935" s="46">
        <v>0.36865648241555066</v>
      </c>
      <c r="E1935" s="32">
        <v>0</v>
      </c>
      <c r="G1935" s="53"/>
      <c r="H1935" s="46"/>
      <c r="I1935" s="46">
        <v>-0.14362952172657928</v>
      </c>
      <c r="J1935" s="32">
        <v>0</v>
      </c>
    </row>
    <row r="1936" spans="2:10" x14ac:dyDescent="0.25">
      <c r="B1936" s="53"/>
      <c r="C1936" s="46"/>
      <c r="D1936" s="46">
        <v>0.37210356338504247</v>
      </c>
      <c r="E1936" s="32">
        <v>0</v>
      </c>
      <c r="G1936" s="53"/>
      <c r="H1936" s="46"/>
      <c r="I1936" s="46">
        <v>-0.14362952172657928</v>
      </c>
      <c r="J1936" s="32">
        <f>$K$1095</f>
        <v>7</v>
      </c>
    </row>
    <row r="1937" spans="2:10" x14ac:dyDescent="0.25">
      <c r="B1937" s="53"/>
      <c r="C1937" s="46"/>
      <c r="D1937" s="46">
        <v>0.37210356338504247</v>
      </c>
      <c r="E1937" s="32">
        <f>$F$1203</f>
        <v>12</v>
      </c>
      <c r="G1937" s="53"/>
      <c r="H1937" s="46"/>
      <c r="I1937" s="46">
        <v>-0.14130000478871296</v>
      </c>
      <c r="J1937" s="32">
        <f>$K$1095</f>
        <v>7</v>
      </c>
    </row>
    <row r="1938" spans="2:10" x14ac:dyDescent="0.25">
      <c r="B1938" s="53"/>
      <c r="C1938" s="46"/>
      <c r="D1938" s="46">
        <v>0.37555064435453422</v>
      </c>
      <c r="E1938" s="32">
        <f>$F$1203</f>
        <v>12</v>
      </c>
      <c r="G1938" s="53"/>
      <c r="H1938" s="46"/>
      <c r="I1938" s="46">
        <v>-0.14130000478871296</v>
      </c>
      <c r="J1938" s="32">
        <v>0</v>
      </c>
    </row>
    <row r="1939" spans="2:10" x14ac:dyDescent="0.25">
      <c r="B1939" s="53"/>
      <c r="C1939" s="46"/>
      <c r="D1939" s="46">
        <v>0.37555064435453422</v>
      </c>
      <c r="E1939" s="32">
        <v>0</v>
      </c>
      <c r="G1939" s="53"/>
      <c r="H1939" s="46"/>
      <c r="I1939" s="46">
        <v>-0.13897048785084665</v>
      </c>
      <c r="J1939" s="32">
        <v>0</v>
      </c>
    </row>
    <row r="1940" spans="2:10" x14ac:dyDescent="0.25">
      <c r="B1940" s="53"/>
      <c r="C1940" s="46"/>
      <c r="D1940" s="46">
        <v>0.37899772532402604</v>
      </c>
      <c r="E1940" s="32">
        <v>0</v>
      </c>
      <c r="G1940" s="53"/>
      <c r="H1940" s="46"/>
      <c r="I1940" s="46">
        <v>-0.13897048785084665</v>
      </c>
      <c r="J1940" s="32">
        <f>$K$1095</f>
        <v>7</v>
      </c>
    </row>
    <row r="1941" spans="2:10" x14ac:dyDescent="0.25">
      <c r="B1941" s="53"/>
      <c r="C1941" s="46"/>
      <c r="D1941" s="46">
        <v>0.37899772532402604</v>
      </c>
      <c r="E1941" s="32">
        <f>$F$1203</f>
        <v>12</v>
      </c>
      <c r="G1941" s="53"/>
      <c r="H1941" s="46"/>
      <c r="I1941" s="46">
        <v>-0.13664097091298033</v>
      </c>
      <c r="J1941" s="32">
        <f>$K$1095</f>
        <v>7</v>
      </c>
    </row>
    <row r="1942" spans="2:10" x14ac:dyDescent="0.25">
      <c r="B1942" s="53"/>
      <c r="C1942" s="46"/>
      <c r="D1942" s="46">
        <v>0.38244480629351779</v>
      </c>
      <c r="E1942" s="32">
        <f>$F$1203</f>
        <v>12</v>
      </c>
      <c r="G1942" s="53"/>
      <c r="H1942" s="46"/>
      <c r="I1942" s="46">
        <v>-0.13664097091298033</v>
      </c>
      <c r="J1942" s="32">
        <v>0</v>
      </c>
    </row>
    <row r="1943" spans="2:10" x14ac:dyDescent="0.25">
      <c r="B1943" s="53"/>
      <c r="C1943" s="46"/>
      <c r="D1943" s="46">
        <v>0.38244480629351779</v>
      </c>
      <c r="E1943" s="32">
        <v>0</v>
      </c>
      <c r="G1943" s="53"/>
      <c r="H1943" s="46"/>
      <c r="I1943" s="46">
        <v>-0.13431145397511401</v>
      </c>
      <c r="J1943" s="32">
        <v>0</v>
      </c>
    </row>
    <row r="1944" spans="2:10" x14ac:dyDescent="0.25">
      <c r="B1944" s="53"/>
      <c r="C1944" s="46"/>
      <c r="D1944" s="46">
        <v>0.3858918872630096</v>
      </c>
      <c r="E1944" s="32">
        <v>0</v>
      </c>
      <c r="G1944" s="53"/>
      <c r="H1944" s="46"/>
      <c r="I1944" s="46">
        <v>-0.13431145397511401</v>
      </c>
      <c r="J1944" s="32">
        <f>$K$1095</f>
        <v>7</v>
      </c>
    </row>
    <row r="1945" spans="2:10" x14ac:dyDescent="0.25">
      <c r="B1945" s="53"/>
      <c r="C1945" s="46"/>
      <c r="D1945" s="46">
        <v>0.3858918872630096</v>
      </c>
      <c r="E1945" s="32">
        <f>$F$1203</f>
        <v>12</v>
      </c>
      <c r="G1945" s="53"/>
      <c r="H1945" s="46"/>
      <c r="I1945" s="46">
        <v>-0.1319819370372477</v>
      </c>
      <c r="J1945" s="32">
        <f>$K$1095</f>
        <v>7</v>
      </c>
    </row>
    <row r="1946" spans="2:10" x14ac:dyDescent="0.25">
      <c r="B1946" s="53"/>
      <c r="C1946" s="46"/>
      <c r="D1946" s="46">
        <v>0.38933896823250136</v>
      </c>
      <c r="E1946" s="32">
        <f>$F$1203</f>
        <v>12</v>
      </c>
      <c r="G1946" s="53"/>
      <c r="H1946" s="46"/>
      <c r="I1946" s="46">
        <v>-0.1319819370372477</v>
      </c>
      <c r="J1946" s="32">
        <v>0</v>
      </c>
    </row>
    <row r="1947" spans="2:10" x14ac:dyDescent="0.25">
      <c r="B1947" s="53"/>
      <c r="C1947" s="46"/>
      <c r="D1947" s="46">
        <v>0.38933896823250136</v>
      </c>
      <c r="E1947" s="32">
        <v>0</v>
      </c>
      <c r="G1947" s="53"/>
      <c r="H1947" s="46"/>
      <c r="I1947" s="46">
        <v>-0.12965242009938138</v>
      </c>
      <c r="J1947" s="32">
        <v>0</v>
      </c>
    </row>
    <row r="1948" spans="2:10" x14ac:dyDescent="0.25">
      <c r="B1948" s="53"/>
      <c r="C1948" s="46"/>
      <c r="D1948" s="46">
        <v>0.39278604920199311</v>
      </c>
      <c r="E1948" s="32">
        <v>0</v>
      </c>
      <c r="G1948" s="53"/>
      <c r="H1948" s="46"/>
      <c r="I1948" s="46">
        <v>-0.12965242009938138</v>
      </c>
      <c r="J1948" s="32">
        <f>$K$1095</f>
        <v>7</v>
      </c>
    </row>
    <row r="1949" spans="2:10" x14ac:dyDescent="0.25">
      <c r="B1949" s="53"/>
      <c r="C1949" s="46"/>
      <c r="D1949" s="46">
        <v>0.39278604920199311</v>
      </c>
      <c r="E1949" s="32">
        <f>$F$1203</f>
        <v>12</v>
      </c>
      <c r="G1949" s="53"/>
      <c r="H1949" s="46"/>
      <c r="I1949" s="46">
        <v>-0.12732290316151504</v>
      </c>
      <c r="J1949" s="32">
        <f>$K$1095</f>
        <v>7</v>
      </c>
    </row>
    <row r="1950" spans="2:10" x14ac:dyDescent="0.25">
      <c r="B1950" s="53"/>
      <c r="C1950" s="46"/>
      <c r="D1950" s="46">
        <v>0.39623313017148493</v>
      </c>
      <c r="E1950" s="32">
        <f>$F$1203</f>
        <v>12</v>
      </c>
      <c r="G1950" s="53"/>
      <c r="H1950" s="46"/>
      <c r="I1950" s="46">
        <v>-0.12732290316151504</v>
      </c>
      <c r="J1950" s="32">
        <v>0</v>
      </c>
    </row>
    <row r="1951" spans="2:10" x14ac:dyDescent="0.25">
      <c r="B1951" s="53"/>
      <c r="C1951" s="46"/>
      <c r="D1951" s="46">
        <v>0.39623313017148493</v>
      </c>
      <c r="E1951" s="32">
        <v>0</v>
      </c>
      <c r="G1951" s="53"/>
      <c r="H1951" s="46"/>
      <c r="I1951" s="46">
        <v>-0.12499338622364874</v>
      </c>
      <c r="J1951" s="32">
        <v>0</v>
      </c>
    </row>
    <row r="1952" spans="2:10" x14ac:dyDescent="0.25">
      <c r="B1952" s="53"/>
      <c r="C1952" s="46"/>
      <c r="D1952" s="46">
        <v>0.39968021114097668</v>
      </c>
      <c r="E1952" s="32">
        <v>0</v>
      </c>
      <c r="G1952" s="53"/>
      <c r="H1952" s="46"/>
      <c r="I1952" s="46">
        <v>-0.12499338622364874</v>
      </c>
      <c r="J1952" s="32">
        <f>$K$1095</f>
        <v>7</v>
      </c>
    </row>
    <row r="1953" spans="2:10" x14ac:dyDescent="0.25">
      <c r="B1953" s="53"/>
      <c r="C1953" s="46"/>
      <c r="D1953" s="46">
        <v>0.39968021114097668</v>
      </c>
      <c r="E1953" s="32">
        <f>$F$1203</f>
        <v>12</v>
      </c>
      <c r="G1953" s="53"/>
      <c r="H1953" s="46"/>
      <c r="I1953" s="46">
        <v>-0.12266386928578242</v>
      </c>
      <c r="J1953" s="32">
        <f>$K$1095</f>
        <v>7</v>
      </c>
    </row>
    <row r="1954" spans="2:10" x14ac:dyDescent="0.25">
      <c r="B1954" s="53"/>
      <c r="C1954" s="46"/>
      <c r="D1954" s="46">
        <v>0.40312729211046849</v>
      </c>
      <c r="E1954" s="32">
        <f>$F$1203</f>
        <v>12</v>
      </c>
      <c r="G1954" s="53"/>
      <c r="H1954" s="46"/>
      <c r="I1954" s="46">
        <v>-0.12266386928578242</v>
      </c>
      <c r="J1954" s="32">
        <v>0</v>
      </c>
    </row>
    <row r="1955" spans="2:10" x14ac:dyDescent="0.25">
      <c r="B1955" s="53"/>
      <c r="C1955" s="46"/>
      <c r="D1955" s="46">
        <v>0.40312729211046849</v>
      </c>
      <c r="E1955" s="32">
        <v>0</v>
      </c>
      <c r="G1955" s="53"/>
      <c r="H1955" s="46"/>
      <c r="I1955" s="46">
        <v>-0.12033435234791609</v>
      </c>
      <c r="J1955" s="32">
        <v>0</v>
      </c>
    </row>
    <row r="1956" spans="2:10" x14ac:dyDescent="0.25">
      <c r="B1956" s="53"/>
      <c r="C1956" s="46"/>
      <c r="D1956" s="46">
        <v>0.40657437307996025</v>
      </c>
      <c r="E1956" s="32">
        <v>0</v>
      </c>
      <c r="G1956" s="53"/>
      <c r="H1956" s="46"/>
      <c r="I1956" s="46">
        <v>-0.12033435234791609</v>
      </c>
      <c r="J1956" s="32">
        <f>$K$1095</f>
        <v>7</v>
      </c>
    </row>
    <row r="1957" spans="2:10" x14ac:dyDescent="0.25">
      <c r="B1957" s="53"/>
      <c r="C1957" s="46"/>
      <c r="D1957" s="46">
        <v>0.40657437307996025</v>
      </c>
      <c r="E1957" s="32">
        <f>$F$1203</f>
        <v>12</v>
      </c>
      <c r="G1957" s="53"/>
      <c r="H1957" s="46"/>
      <c r="I1957" s="46">
        <v>-0.11800483541004977</v>
      </c>
      <c r="J1957" s="32">
        <f>$K$1095</f>
        <v>7</v>
      </c>
    </row>
    <row r="1958" spans="2:10" x14ac:dyDescent="0.25">
      <c r="B1958" s="53"/>
      <c r="C1958" s="46"/>
      <c r="D1958" s="46">
        <v>0.41002145404945201</v>
      </c>
      <c r="E1958" s="32">
        <f>$F$1203</f>
        <v>12</v>
      </c>
      <c r="G1958" s="53"/>
      <c r="H1958" s="46"/>
      <c r="I1958" s="46">
        <v>-0.11800483541004977</v>
      </c>
      <c r="J1958" s="32">
        <v>0</v>
      </c>
    </row>
    <row r="1959" spans="2:10" x14ac:dyDescent="0.25">
      <c r="B1959" s="53"/>
      <c r="C1959" s="46"/>
      <c r="D1959" s="46">
        <v>0.41002145404945201</v>
      </c>
      <c r="E1959" s="32">
        <v>0</v>
      </c>
      <c r="G1959" s="53"/>
      <c r="H1959" s="46"/>
      <c r="I1959" s="46">
        <v>-0.11567531847218346</v>
      </c>
      <c r="J1959" s="32">
        <v>0</v>
      </c>
    </row>
    <row r="1960" spans="2:10" x14ac:dyDescent="0.25">
      <c r="B1960" s="53"/>
      <c r="C1960" s="46"/>
      <c r="D1960" s="46">
        <v>0.41346853501894382</v>
      </c>
      <c r="E1960" s="32">
        <v>0</v>
      </c>
      <c r="G1960" s="53"/>
      <c r="H1960" s="46"/>
      <c r="I1960" s="46">
        <v>-0.11567531847218346</v>
      </c>
      <c r="J1960" s="32">
        <f>$K$1095</f>
        <v>7</v>
      </c>
    </row>
    <row r="1961" spans="2:10" x14ac:dyDescent="0.25">
      <c r="B1961" s="53"/>
      <c r="C1961" s="46"/>
      <c r="D1961" s="46">
        <v>0.41346853501894382</v>
      </c>
      <c r="E1961" s="32">
        <f>$F$1203</f>
        <v>12</v>
      </c>
      <c r="G1961" s="53"/>
      <c r="H1961" s="46"/>
      <c r="I1961" s="46">
        <v>-0.11334580153431714</v>
      </c>
      <c r="J1961" s="32">
        <f>$K$1095</f>
        <v>7</v>
      </c>
    </row>
    <row r="1962" spans="2:10" x14ac:dyDescent="0.25">
      <c r="B1962" s="53"/>
      <c r="C1962" s="46"/>
      <c r="D1962" s="46">
        <v>0.41691561598843557</v>
      </c>
      <c r="E1962" s="32">
        <f>$F$1203</f>
        <v>12</v>
      </c>
      <c r="G1962" s="53"/>
      <c r="H1962" s="46"/>
      <c r="I1962" s="46">
        <v>-0.11334580153431714</v>
      </c>
      <c r="J1962" s="32">
        <v>0</v>
      </c>
    </row>
    <row r="1963" spans="2:10" x14ac:dyDescent="0.25">
      <c r="B1963" s="53"/>
      <c r="C1963" s="46"/>
      <c r="D1963" s="46">
        <v>0.41691561598843557</v>
      </c>
      <c r="E1963" s="32">
        <v>0</v>
      </c>
      <c r="G1963" s="53"/>
      <c r="H1963" s="46"/>
      <c r="I1963" s="46">
        <v>-0.11101628459645083</v>
      </c>
      <c r="J1963" s="32">
        <v>0</v>
      </c>
    </row>
    <row r="1964" spans="2:10" x14ac:dyDescent="0.25">
      <c r="B1964" s="53"/>
      <c r="C1964" s="46"/>
      <c r="D1964" s="46">
        <v>0.42036269695792738</v>
      </c>
      <c r="E1964" s="32">
        <v>0</v>
      </c>
      <c r="G1964" s="53"/>
      <c r="H1964" s="46"/>
      <c r="I1964" s="46">
        <v>-0.11101628459645083</v>
      </c>
      <c r="J1964" s="32">
        <f>$K$1095</f>
        <v>7</v>
      </c>
    </row>
    <row r="1965" spans="2:10" x14ac:dyDescent="0.25">
      <c r="B1965" s="53"/>
      <c r="C1965" s="46"/>
      <c r="D1965" s="46">
        <v>0.42036269695792738</v>
      </c>
      <c r="E1965" s="32">
        <f>$F$1203</f>
        <v>12</v>
      </c>
      <c r="G1965" s="53"/>
      <c r="H1965" s="46"/>
      <c r="I1965" s="46">
        <v>-0.10868676765858451</v>
      </c>
      <c r="J1965" s="32">
        <f>$K$1095</f>
        <v>7</v>
      </c>
    </row>
    <row r="1966" spans="2:10" x14ac:dyDescent="0.25">
      <c r="B1966" s="53"/>
      <c r="C1966" s="46"/>
      <c r="D1966" s="46">
        <v>0.42380977792741914</v>
      </c>
      <c r="E1966" s="32">
        <f>$F$1203</f>
        <v>12</v>
      </c>
      <c r="G1966" s="53"/>
      <c r="H1966" s="46"/>
      <c r="I1966" s="46">
        <v>-0.10868676765858451</v>
      </c>
      <c r="J1966" s="32">
        <v>0</v>
      </c>
    </row>
    <row r="1967" spans="2:10" x14ac:dyDescent="0.25">
      <c r="B1967" s="53"/>
      <c r="C1967" s="46"/>
      <c r="D1967" s="46">
        <v>0.42380977792741914</v>
      </c>
      <c r="E1967" s="32">
        <v>0</v>
      </c>
      <c r="G1967" s="53"/>
      <c r="H1967" s="46"/>
      <c r="I1967" s="46">
        <v>-0.10635725072071819</v>
      </c>
      <c r="J1967" s="32">
        <v>0</v>
      </c>
    </row>
    <row r="1968" spans="2:10" x14ac:dyDescent="0.25">
      <c r="B1968" s="53"/>
      <c r="C1968" s="46"/>
      <c r="D1968" s="46">
        <v>0.4272568588969109</v>
      </c>
      <c r="E1968" s="32">
        <v>0</v>
      </c>
      <c r="G1968" s="53"/>
      <c r="H1968" s="46"/>
      <c r="I1968" s="46">
        <v>-0.10635725072071819</v>
      </c>
      <c r="J1968" s="32">
        <f>$K$1095</f>
        <v>7</v>
      </c>
    </row>
    <row r="1969" spans="2:10" x14ac:dyDescent="0.25">
      <c r="B1969" s="53"/>
      <c r="C1969" s="46"/>
      <c r="D1969" s="46">
        <v>0.4272568588969109</v>
      </c>
      <c r="E1969" s="32">
        <f>$F$1203</f>
        <v>12</v>
      </c>
      <c r="G1969" s="53"/>
      <c r="H1969" s="46"/>
      <c r="I1969" s="46">
        <v>-0.10402773378285188</v>
      </c>
      <c r="J1969" s="32">
        <f>$K$1095</f>
        <v>7</v>
      </c>
    </row>
    <row r="1970" spans="2:10" x14ac:dyDescent="0.25">
      <c r="B1970" s="53"/>
      <c r="C1970" s="46"/>
      <c r="D1970" s="46">
        <v>0.43070393986640271</v>
      </c>
      <c r="E1970" s="32">
        <f>$F$1203</f>
        <v>12</v>
      </c>
      <c r="G1970" s="53"/>
      <c r="H1970" s="46"/>
      <c r="I1970" s="46">
        <v>-0.10402773378285188</v>
      </c>
      <c r="J1970" s="32">
        <v>0</v>
      </c>
    </row>
    <row r="1971" spans="2:10" x14ac:dyDescent="0.25">
      <c r="B1971" s="53"/>
      <c r="C1971" s="46"/>
      <c r="D1971" s="46">
        <v>0.43070393986640271</v>
      </c>
      <c r="E1971" s="32">
        <v>0</v>
      </c>
      <c r="G1971" s="53"/>
      <c r="H1971" s="46"/>
      <c r="I1971" s="46">
        <v>-0.10169821684498556</v>
      </c>
      <c r="J1971" s="32">
        <v>0</v>
      </c>
    </row>
    <row r="1972" spans="2:10" x14ac:dyDescent="0.25">
      <c r="B1972" s="53"/>
      <c r="C1972" s="46"/>
      <c r="D1972" s="46">
        <v>0.43415102083589446</v>
      </c>
      <c r="E1972" s="32">
        <v>0</v>
      </c>
      <c r="G1972" s="53"/>
      <c r="H1972" s="46"/>
      <c r="I1972" s="46">
        <v>-0.10169821684498556</v>
      </c>
      <c r="J1972" s="32">
        <f>$K$1095</f>
        <v>7</v>
      </c>
    </row>
    <row r="1973" spans="2:10" x14ac:dyDescent="0.25">
      <c r="B1973" s="53"/>
      <c r="C1973" s="46"/>
      <c r="D1973" s="46">
        <v>0.43415102083589446</v>
      </c>
      <c r="E1973" s="32">
        <f>$F$1203</f>
        <v>12</v>
      </c>
      <c r="G1973" s="53"/>
      <c r="H1973" s="46"/>
      <c r="I1973" s="46">
        <v>-9.9368699907119232E-2</v>
      </c>
      <c r="J1973" s="32">
        <f>$K$1095</f>
        <v>7</v>
      </c>
    </row>
    <row r="1974" spans="2:10" x14ac:dyDescent="0.25">
      <c r="B1974" s="53"/>
      <c r="C1974" s="46"/>
      <c r="D1974" s="46">
        <v>0.43759810180538627</v>
      </c>
      <c r="E1974" s="32">
        <f>$F$1203</f>
        <v>12</v>
      </c>
      <c r="G1974" s="53"/>
      <c r="H1974" s="46"/>
      <c r="I1974" s="46">
        <v>-9.9368699907119232E-2</v>
      </c>
      <c r="J1974" s="32">
        <v>0</v>
      </c>
    </row>
    <row r="1975" spans="2:10" x14ac:dyDescent="0.25">
      <c r="B1975" s="53"/>
      <c r="C1975" s="46"/>
      <c r="D1975" s="46">
        <v>0.43759810180538627</v>
      </c>
      <c r="E1975" s="32">
        <v>0</v>
      </c>
      <c r="G1975" s="53"/>
      <c r="H1975" s="46"/>
      <c r="I1975" s="46">
        <v>-9.7039182969252916E-2</v>
      </c>
      <c r="J1975" s="32">
        <v>0</v>
      </c>
    </row>
    <row r="1976" spans="2:10" x14ac:dyDescent="0.25">
      <c r="B1976" s="53"/>
      <c r="C1976" s="46"/>
      <c r="D1976" s="46">
        <v>0.44104518277487803</v>
      </c>
      <c r="E1976" s="32">
        <v>0</v>
      </c>
      <c r="G1976" s="53"/>
      <c r="H1976" s="46"/>
      <c r="I1976" s="46">
        <v>-9.7039182969252916E-2</v>
      </c>
      <c r="J1976" s="32">
        <f>$K$1095</f>
        <v>7</v>
      </c>
    </row>
    <row r="1977" spans="2:10" x14ac:dyDescent="0.25">
      <c r="B1977" s="53"/>
      <c r="C1977" s="46"/>
      <c r="D1977" s="46">
        <v>0.44104518277487803</v>
      </c>
      <c r="E1977" s="32">
        <f>$F$1203</f>
        <v>12</v>
      </c>
      <c r="G1977" s="53"/>
      <c r="H1977" s="46"/>
      <c r="I1977" s="46">
        <v>-9.47096660313866E-2</v>
      </c>
      <c r="J1977" s="32">
        <f>$K$1095</f>
        <v>7</v>
      </c>
    </row>
    <row r="1978" spans="2:10" x14ac:dyDescent="0.25">
      <c r="B1978" s="53"/>
      <c r="C1978" s="46"/>
      <c r="D1978" s="46">
        <v>0.44449226374436984</v>
      </c>
      <c r="E1978" s="32">
        <f>$F$1203</f>
        <v>12</v>
      </c>
      <c r="G1978" s="53"/>
      <c r="H1978" s="46"/>
      <c r="I1978" s="46">
        <v>-9.47096660313866E-2</v>
      </c>
      <c r="J1978" s="32">
        <v>0</v>
      </c>
    </row>
    <row r="1979" spans="2:10" x14ac:dyDescent="0.25">
      <c r="B1979" s="53"/>
      <c r="C1979" s="46"/>
      <c r="D1979" s="46">
        <v>0.44449226374436984</v>
      </c>
      <c r="E1979" s="32">
        <v>0</v>
      </c>
      <c r="G1979" s="53"/>
      <c r="H1979" s="46"/>
      <c r="I1979" s="46">
        <v>-9.2380149093520283E-2</v>
      </c>
      <c r="J1979" s="32">
        <v>0</v>
      </c>
    </row>
    <row r="1980" spans="2:10" x14ac:dyDescent="0.25">
      <c r="B1980" s="53"/>
      <c r="C1980" s="46"/>
      <c r="D1980" s="46">
        <v>0.4479393447138616</v>
      </c>
      <c r="E1980" s="32">
        <v>0</v>
      </c>
      <c r="G1980" s="53"/>
      <c r="H1980" s="46"/>
      <c r="I1980" s="46">
        <v>-9.2380149093520283E-2</v>
      </c>
      <c r="J1980" s="32">
        <f>$K$1095</f>
        <v>7</v>
      </c>
    </row>
    <row r="1981" spans="2:10" x14ac:dyDescent="0.25">
      <c r="B1981" s="53"/>
      <c r="C1981" s="46"/>
      <c r="D1981" s="46">
        <v>0.4479393447138616</v>
      </c>
      <c r="E1981" s="32">
        <f>$F$1203</f>
        <v>12</v>
      </c>
      <c r="G1981" s="53"/>
      <c r="H1981" s="46"/>
      <c r="I1981" s="46">
        <v>-9.0050632155653967E-2</v>
      </c>
      <c r="J1981" s="32">
        <f>$K$1095</f>
        <v>7</v>
      </c>
    </row>
    <row r="1982" spans="2:10" x14ac:dyDescent="0.25">
      <c r="B1982" s="53"/>
      <c r="C1982" s="46"/>
      <c r="D1982" s="46">
        <v>0.45138642568335335</v>
      </c>
      <c r="E1982" s="32">
        <f>$F$1203</f>
        <v>12</v>
      </c>
      <c r="G1982" s="53"/>
      <c r="H1982" s="46"/>
      <c r="I1982" s="46">
        <v>-9.0050632155653967E-2</v>
      </c>
      <c r="J1982" s="32">
        <v>0</v>
      </c>
    </row>
    <row r="1983" spans="2:10" x14ac:dyDescent="0.25">
      <c r="B1983" s="53"/>
      <c r="C1983" s="46"/>
      <c r="D1983" s="46">
        <v>0.45138642568335335</v>
      </c>
      <c r="E1983" s="32">
        <v>0</v>
      </c>
      <c r="G1983" s="53"/>
      <c r="H1983" s="46"/>
      <c r="I1983" s="46">
        <v>-8.7721115217787651E-2</v>
      </c>
      <c r="J1983" s="32">
        <v>0</v>
      </c>
    </row>
    <row r="1984" spans="2:10" x14ac:dyDescent="0.25">
      <c r="B1984" s="53"/>
      <c r="C1984" s="46"/>
      <c r="D1984" s="46">
        <v>0.45483350665284517</v>
      </c>
      <c r="E1984" s="32">
        <v>0</v>
      </c>
      <c r="G1984" s="53"/>
      <c r="H1984" s="46"/>
      <c r="I1984" s="46">
        <v>-8.7721115217787651E-2</v>
      </c>
      <c r="J1984" s="32">
        <f>$K$1095</f>
        <v>7</v>
      </c>
    </row>
    <row r="1985" spans="2:10" x14ac:dyDescent="0.25">
      <c r="B1985" s="53"/>
      <c r="C1985" s="46"/>
      <c r="D1985" s="46">
        <v>0.45483350665284517</v>
      </c>
      <c r="E1985" s="32">
        <f>$F$1203</f>
        <v>12</v>
      </c>
      <c r="G1985" s="53"/>
      <c r="H1985" s="46"/>
      <c r="I1985" s="46">
        <v>-8.5391598279921335E-2</v>
      </c>
      <c r="J1985" s="32">
        <f>$K$1095</f>
        <v>7</v>
      </c>
    </row>
    <row r="1986" spans="2:10" x14ac:dyDescent="0.25">
      <c r="B1986" s="53"/>
      <c r="C1986" s="46"/>
      <c r="D1986" s="46">
        <v>0.45828058762233692</v>
      </c>
      <c r="E1986" s="32">
        <f>$F$1203</f>
        <v>12</v>
      </c>
      <c r="G1986" s="53"/>
      <c r="H1986" s="46"/>
      <c r="I1986" s="46">
        <v>-8.5391598279921335E-2</v>
      </c>
      <c r="J1986" s="32">
        <v>0</v>
      </c>
    </row>
    <row r="1987" spans="2:10" x14ac:dyDescent="0.25">
      <c r="B1987" s="53"/>
      <c r="C1987" s="46"/>
      <c r="D1987" s="46">
        <v>0.45828058762233692</v>
      </c>
      <c r="E1987" s="32">
        <v>0</v>
      </c>
      <c r="G1987" s="53"/>
      <c r="H1987" s="46"/>
      <c r="I1987" s="46">
        <v>-8.3062081342055005E-2</v>
      </c>
      <c r="J1987" s="32">
        <v>0</v>
      </c>
    </row>
    <row r="1988" spans="2:10" x14ac:dyDescent="0.25">
      <c r="B1988" s="53"/>
      <c r="C1988" s="46"/>
      <c r="D1988" s="46">
        <v>0.46172766859182873</v>
      </c>
      <c r="E1988" s="32">
        <v>0</v>
      </c>
      <c r="G1988" s="53"/>
      <c r="H1988" s="46"/>
      <c r="I1988" s="46">
        <v>-8.3062081342055005E-2</v>
      </c>
      <c r="J1988" s="32">
        <f>$K$1095</f>
        <v>7</v>
      </c>
    </row>
    <row r="1989" spans="2:10" x14ac:dyDescent="0.25">
      <c r="B1989" s="53"/>
      <c r="C1989" s="46"/>
      <c r="D1989" s="46">
        <v>0.46172766859182873</v>
      </c>
      <c r="E1989" s="32">
        <f>$F$1203</f>
        <v>12</v>
      </c>
      <c r="G1989" s="53"/>
      <c r="H1989" s="46"/>
      <c r="I1989" s="46">
        <v>-8.0732564404188689E-2</v>
      </c>
      <c r="J1989" s="32">
        <f>$K$1095</f>
        <v>7</v>
      </c>
    </row>
    <row r="1990" spans="2:10" x14ac:dyDescent="0.25">
      <c r="B1990" s="53"/>
      <c r="C1990" s="46"/>
      <c r="D1990" s="46">
        <v>0.46517474956132049</v>
      </c>
      <c r="E1990" s="32">
        <f>$F$1203</f>
        <v>12</v>
      </c>
      <c r="G1990" s="53"/>
      <c r="H1990" s="46"/>
      <c r="I1990" s="46">
        <v>-8.0732564404188689E-2</v>
      </c>
      <c r="J1990" s="32">
        <v>0</v>
      </c>
    </row>
    <row r="1991" spans="2:10" x14ac:dyDescent="0.25">
      <c r="B1991" s="53"/>
      <c r="C1991" s="46"/>
      <c r="D1991" s="46">
        <v>0.46517474956132049</v>
      </c>
      <c r="E1991" s="32">
        <v>0</v>
      </c>
      <c r="G1991" s="53"/>
      <c r="H1991" s="46"/>
      <c r="I1991" s="46">
        <v>-7.8403047466322373E-2</v>
      </c>
      <c r="J1991" s="32">
        <v>0</v>
      </c>
    </row>
    <row r="1992" spans="2:10" x14ac:dyDescent="0.25">
      <c r="B1992" s="53"/>
      <c r="C1992" s="46"/>
      <c r="D1992" s="46">
        <v>0.46862183053081224</v>
      </c>
      <c r="E1992" s="32">
        <v>0</v>
      </c>
      <c r="G1992" s="53"/>
      <c r="H1992" s="46"/>
      <c r="I1992" s="46">
        <v>-7.8403047466322373E-2</v>
      </c>
      <c r="J1992" s="32">
        <f>$K$1095</f>
        <v>7</v>
      </c>
    </row>
    <row r="1993" spans="2:10" x14ac:dyDescent="0.25">
      <c r="B1993" s="53"/>
      <c r="C1993" s="46"/>
      <c r="D1993" s="46">
        <v>0.46862183053081224</v>
      </c>
      <c r="E1993" s="32">
        <f>$F$1203</f>
        <v>12</v>
      </c>
      <c r="G1993" s="53"/>
      <c r="H1993" s="46"/>
      <c r="I1993" s="46">
        <v>-7.7238288997389215E-2</v>
      </c>
      <c r="J1993" s="32">
        <f>$K$1095</f>
        <v>7</v>
      </c>
    </row>
    <row r="1994" spans="2:10" x14ac:dyDescent="0.25">
      <c r="B1994" s="53"/>
      <c r="C1994" s="46"/>
      <c r="D1994" s="46">
        <v>0.47206891150030406</v>
      </c>
      <c r="E1994" s="32">
        <f>$F$1203</f>
        <v>12</v>
      </c>
      <c r="G1994" s="53"/>
      <c r="H1994" s="46"/>
      <c r="I1994" s="46">
        <v>-7.7238288997389215E-2</v>
      </c>
      <c r="J1994" s="32">
        <v>0</v>
      </c>
    </row>
    <row r="1995" spans="2:10" x14ac:dyDescent="0.25">
      <c r="B1995" s="53"/>
      <c r="C1995" s="46"/>
      <c r="D1995" s="46">
        <v>0.47206891150030406</v>
      </c>
      <c r="E1995" s="32">
        <v>0</v>
      </c>
      <c r="G1995" s="53"/>
      <c r="H1995" s="46"/>
      <c r="I1995" s="46">
        <v>-7.7238288997389215E-2</v>
      </c>
      <c r="J1995" s="32">
        <v>0</v>
      </c>
    </row>
    <row r="1996" spans="2:10" x14ac:dyDescent="0.25">
      <c r="B1996" s="53"/>
      <c r="C1996" s="46"/>
      <c r="D1996" s="46">
        <v>0.47551599246979581</v>
      </c>
      <c r="E1996" s="32">
        <v>0</v>
      </c>
      <c r="G1996" s="53"/>
      <c r="H1996" s="46"/>
      <c r="I1996" s="46">
        <v>-7.7238288997389215E-2</v>
      </c>
      <c r="J1996" s="32">
        <f>$K$1096</f>
        <v>3</v>
      </c>
    </row>
    <row r="1997" spans="2:10" x14ac:dyDescent="0.25">
      <c r="B1997" s="53"/>
      <c r="C1997" s="46"/>
      <c r="D1997" s="46">
        <v>0.47551599246979581</v>
      </c>
      <c r="E1997" s="32">
        <f>$F$1203</f>
        <v>12</v>
      </c>
      <c r="G1997" s="53"/>
      <c r="H1997" s="46"/>
      <c r="I1997" s="46">
        <v>-7.4908772059522899E-2</v>
      </c>
      <c r="J1997" s="32">
        <f>$K$1096</f>
        <v>3</v>
      </c>
    </row>
    <row r="1998" spans="2:10" x14ac:dyDescent="0.25">
      <c r="B1998" s="53"/>
      <c r="C1998" s="46"/>
      <c r="D1998" s="46">
        <v>0.47896307343928762</v>
      </c>
      <c r="E1998" s="32">
        <f>$F$1203</f>
        <v>12</v>
      </c>
      <c r="G1998" s="53"/>
      <c r="H1998" s="46"/>
      <c r="I1998" s="46">
        <v>-7.4908772059522899E-2</v>
      </c>
      <c r="J1998" s="32">
        <v>0</v>
      </c>
    </row>
    <row r="1999" spans="2:10" x14ac:dyDescent="0.25">
      <c r="B1999" s="53"/>
      <c r="C1999" s="46"/>
      <c r="D1999" s="46">
        <v>0.47896307343928762</v>
      </c>
      <c r="E1999" s="32">
        <v>0</v>
      </c>
      <c r="G1999" s="53"/>
      <c r="H1999" s="46"/>
      <c r="I1999" s="46">
        <v>-7.2579255121656583E-2</v>
      </c>
      <c r="J1999" s="32">
        <v>0</v>
      </c>
    </row>
    <row r="2000" spans="2:10" x14ac:dyDescent="0.25">
      <c r="B2000" s="53"/>
      <c r="C2000" s="46"/>
      <c r="D2000" s="46">
        <v>0.48241015440877938</v>
      </c>
      <c r="E2000" s="32">
        <v>0</v>
      </c>
      <c r="G2000" s="53"/>
      <c r="H2000" s="46"/>
      <c r="I2000" s="46">
        <v>-7.2579255121656583E-2</v>
      </c>
      <c r="J2000" s="32">
        <f>$K$1096</f>
        <v>3</v>
      </c>
    </row>
    <row r="2001" spans="2:10" x14ac:dyDescent="0.25">
      <c r="B2001" s="53"/>
      <c r="C2001" s="46"/>
      <c r="D2001" s="46">
        <v>0.48241015440877938</v>
      </c>
      <c r="E2001" s="32">
        <f>$F$1203</f>
        <v>12</v>
      </c>
      <c r="G2001" s="53"/>
      <c r="H2001" s="46"/>
      <c r="I2001" s="46">
        <v>-7.0249738183790267E-2</v>
      </c>
      <c r="J2001" s="32">
        <f>$K$1096</f>
        <v>3</v>
      </c>
    </row>
    <row r="2002" spans="2:10" x14ac:dyDescent="0.25">
      <c r="B2002" s="53"/>
      <c r="C2002" s="46"/>
      <c r="D2002" s="46">
        <v>0.48585723537827119</v>
      </c>
      <c r="E2002" s="32">
        <f>$F$1203</f>
        <v>12</v>
      </c>
      <c r="G2002" s="53"/>
      <c r="H2002" s="46"/>
      <c r="I2002" s="46">
        <v>-7.0249738183790267E-2</v>
      </c>
      <c r="J2002" s="32">
        <v>0</v>
      </c>
    </row>
    <row r="2003" spans="2:10" x14ac:dyDescent="0.25">
      <c r="B2003" s="53"/>
      <c r="C2003" s="46"/>
      <c r="D2003" s="46">
        <v>0.48585723537827119</v>
      </c>
      <c r="E2003" s="32">
        <v>0</v>
      </c>
      <c r="G2003" s="53"/>
      <c r="H2003" s="46"/>
      <c r="I2003" s="46">
        <v>-6.7920221245923951E-2</v>
      </c>
      <c r="J2003" s="32">
        <v>0</v>
      </c>
    </row>
    <row r="2004" spans="2:10" x14ac:dyDescent="0.25">
      <c r="B2004" s="53"/>
      <c r="C2004" s="46"/>
      <c r="D2004" s="46">
        <v>0.48930431634776295</v>
      </c>
      <c r="E2004" s="32">
        <v>0</v>
      </c>
      <c r="G2004" s="53"/>
      <c r="H2004" s="46"/>
      <c r="I2004" s="46">
        <v>-6.7920221245923951E-2</v>
      </c>
      <c r="J2004" s="32">
        <f>$K$1096</f>
        <v>3</v>
      </c>
    </row>
    <row r="2005" spans="2:10" x14ac:dyDescent="0.25">
      <c r="B2005" s="53"/>
      <c r="C2005" s="46"/>
      <c r="D2005" s="46">
        <v>0.48930431634776295</v>
      </c>
      <c r="E2005" s="32">
        <f>$F$1203</f>
        <v>12</v>
      </c>
      <c r="G2005" s="53"/>
      <c r="H2005" s="46"/>
      <c r="I2005" s="46">
        <v>-6.5590704308057621E-2</v>
      </c>
      <c r="J2005" s="32">
        <f>$K$1096</f>
        <v>3</v>
      </c>
    </row>
    <row r="2006" spans="2:10" x14ac:dyDescent="0.25">
      <c r="B2006" s="53"/>
      <c r="C2006" s="46"/>
      <c r="D2006" s="46">
        <v>0.4927513973172547</v>
      </c>
      <c r="E2006" s="32">
        <f>$F$1203</f>
        <v>12</v>
      </c>
      <c r="G2006" s="53"/>
      <c r="H2006" s="46"/>
      <c r="I2006" s="46">
        <v>-6.5590704308057621E-2</v>
      </c>
      <c r="J2006" s="32">
        <v>0</v>
      </c>
    </row>
    <row r="2007" spans="2:10" x14ac:dyDescent="0.25">
      <c r="B2007" s="53"/>
      <c r="C2007" s="46"/>
      <c r="D2007" s="46">
        <v>0.4927513973172547</v>
      </c>
      <c r="E2007" s="32">
        <v>0</v>
      </c>
      <c r="G2007" s="53"/>
      <c r="H2007" s="46"/>
      <c r="I2007" s="46">
        <v>-6.3261187370191305E-2</v>
      </c>
      <c r="J2007" s="32">
        <v>0</v>
      </c>
    </row>
    <row r="2008" spans="2:10" x14ac:dyDescent="0.25">
      <c r="B2008" s="53"/>
      <c r="C2008" s="46"/>
      <c r="D2008" s="46">
        <v>0.49619847828674651</v>
      </c>
      <c r="E2008" s="32">
        <v>0</v>
      </c>
      <c r="G2008" s="53"/>
      <c r="H2008" s="46"/>
      <c r="I2008" s="46">
        <v>-6.3261187370191305E-2</v>
      </c>
      <c r="J2008" s="32">
        <f>$K$1096</f>
        <v>3</v>
      </c>
    </row>
    <row r="2009" spans="2:10" x14ac:dyDescent="0.25">
      <c r="B2009" s="53"/>
      <c r="C2009" s="46"/>
      <c r="D2009" s="46">
        <v>0.49619847828674651</v>
      </c>
      <c r="E2009" s="32">
        <f>$F$1203</f>
        <v>12</v>
      </c>
      <c r="G2009" s="53"/>
      <c r="H2009" s="46"/>
      <c r="I2009" s="46">
        <v>-6.0931670432324989E-2</v>
      </c>
      <c r="J2009" s="32">
        <f>$K$1096</f>
        <v>3</v>
      </c>
    </row>
    <row r="2010" spans="2:10" x14ac:dyDescent="0.25">
      <c r="B2010" s="53"/>
      <c r="C2010" s="46"/>
      <c r="D2010" s="46">
        <v>0.49964555925623827</v>
      </c>
      <c r="E2010" s="32">
        <f>$F$1203</f>
        <v>12</v>
      </c>
      <c r="G2010" s="53"/>
      <c r="H2010" s="46"/>
      <c r="I2010" s="46">
        <v>-6.0931670432324989E-2</v>
      </c>
      <c r="J2010" s="32">
        <v>0</v>
      </c>
    </row>
    <row r="2011" spans="2:10" x14ac:dyDescent="0.25">
      <c r="B2011" s="53"/>
      <c r="C2011" s="46"/>
      <c r="D2011" s="46">
        <v>0.49964555925623827</v>
      </c>
      <c r="E2011" s="32">
        <v>0</v>
      </c>
      <c r="G2011" s="53"/>
      <c r="H2011" s="46"/>
      <c r="I2011" s="46">
        <v>-5.8602153494458673E-2</v>
      </c>
      <c r="J2011" s="32">
        <v>0</v>
      </c>
    </row>
    <row r="2012" spans="2:10" x14ac:dyDescent="0.25">
      <c r="B2012" s="53"/>
      <c r="C2012" s="46"/>
      <c r="D2012" s="46">
        <v>0.50309264022573008</v>
      </c>
      <c r="E2012" s="32">
        <v>0</v>
      </c>
      <c r="G2012" s="53"/>
      <c r="H2012" s="46"/>
      <c r="I2012" s="46">
        <v>-5.8602153494458673E-2</v>
      </c>
      <c r="J2012" s="32">
        <f>$K$1096</f>
        <v>3</v>
      </c>
    </row>
    <row r="2013" spans="2:10" x14ac:dyDescent="0.25">
      <c r="B2013" s="53"/>
      <c r="C2013" s="46"/>
      <c r="D2013" s="46">
        <v>0.50309264022573008</v>
      </c>
      <c r="E2013" s="32">
        <f>$F$1203</f>
        <v>12</v>
      </c>
      <c r="G2013" s="53"/>
      <c r="H2013" s="46"/>
      <c r="I2013" s="46">
        <v>-5.6272636556592356E-2</v>
      </c>
      <c r="J2013" s="32">
        <f>$K$1096</f>
        <v>3</v>
      </c>
    </row>
    <row r="2014" spans="2:10" x14ac:dyDescent="0.25">
      <c r="B2014" s="53"/>
      <c r="C2014" s="46"/>
      <c r="D2014" s="46">
        <v>0.50653972119522184</v>
      </c>
      <c r="E2014" s="32">
        <f>$F$1203</f>
        <v>12</v>
      </c>
      <c r="G2014" s="53"/>
      <c r="H2014" s="46"/>
      <c r="I2014" s="46">
        <v>-5.6272636556592356E-2</v>
      </c>
      <c r="J2014" s="32">
        <v>0</v>
      </c>
    </row>
    <row r="2015" spans="2:10" x14ac:dyDescent="0.25">
      <c r="B2015" s="53"/>
      <c r="C2015" s="46"/>
      <c r="D2015" s="46">
        <v>0.50653972119522184</v>
      </c>
      <c r="E2015" s="32">
        <v>0</v>
      </c>
      <c r="G2015" s="53"/>
      <c r="H2015" s="46"/>
      <c r="I2015" s="46">
        <v>-5.394311961872604E-2</v>
      </c>
      <c r="J2015" s="32">
        <v>0</v>
      </c>
    </row>
    <row r="2016" spans="2:10" x14ac:dyDescent="0.25">
      <c r="B2016" s="53"/>
      <c r="C2016" s="46"/>
      <c r="D2016" s="46">
        <v>0.50845476617827279</v>
      </c>
      <c r="E2016" s="32">
        <v>0</v>
      </c>
      <c r="G2016" s="53"/>
      <c r="H2016" s="46"/>
      <c r="I2016" s="46">
        <v>-5.394311961872604E-2</v>
      </c>
      <c r="J2016" s="32">
        <f>$K$1096</f>
        <v>3</v>
      </c>
    </row>
    <row r="2017" spans="2:10" x14ac:dyDescent="0.25">
      <c r="B2017" s="53"/>
      <c r="C2017" s="46"/>
      <c r="D2017" s="46">
        <v>0.50845476617827279</v>
      </c>
      <c r="E2017" s="32">
        <f>$F$1203</f>
        <v>12</v>
      </c>
      <c r="G2017" s="53"/>
      <c r="H2017" s="46"/>
      <c r="I2017" s="46">
        <v>-5.1613602680859717E-2</v>
      </c>
      <c r="J2017" s="32">
        <f>$K$1096</f>
        <v>3</v>
      </c>
    </row>
    <row r="2018" spans="2:10" x14ac:dyDescent="0.25">
      <c r="B2018" s="53"/>
      <c r="C2018" s="46"/>
      <c r="D2018" s="46">
        <v>0.50845476617827279</v>
      </c>
      <c r="E2018" s="32">
        <f>$F$1203</f>
        <v>12</v>
      </c>
      <c r="G2018" s="53"/>
      <c r="H2018" s="46"/>
      <c r="I2018" s="46">
        <v>-5.1613602680859717E-2</v>
      </c>
      <c r="J2018" s="32">
        <v>0</v>
      </c>
    </row>
    <row r="2019" spans="2:10" x14ac:dyDescent="0.25">
      <c r="B2019" s="53"/>
      <c r="C2019" s="46"/>
      <c r="D2019" s="46">
        <v>0.50845476617827279</v>
      </c>
      <c r="E2019" s="32">
        <v>0</v>
      </c>
      <c r="G2019" s="53"/>
      <c r="H2019" s="46"/>
      <c r="I2019" s="46">
        <v>-4.9284085742993401E-2</v>
      </c>
      <c r="J2019" s="32">
        <v>0</v>
      </c>
    </row>
    <row r="2020" spans="2:10" x14ac:dyDescent="0.25">
      <c r="B2020" s="53"/>
      <c r="C2020" s="46"/>
      <c r="D2020" s="46">
        <v>0.50845476617827279</v>
      </c>
      <c r="E2020" s="32">
        <v>0</v>
      </c>
      <c r="G2020" s="53"/>
      <c r="H2020" s="46"/>
      <c r="I2020" s="46">
        <v>-4.9284085742993401E-2</v>
      </c>
      <c r="J2020" s="32">
        <f>$K$1096</f>
        <v>3</v>
      </c>
    </row>
    <row r="2021" spans="2:10" x14ac:dyDescent="0.25">
      <c r="B2021" s="53"/>
      <c r="C2021" s="46"/>
      <c r="D2021" s="46">
        <v>0.50845476617827279</v>
      </c>
      <c r="E2021" s="32">
        <f>$F$1204</f>
        <v>5</v>
      </c>
      <c r="G2021" s="53"/>
      <c r="H2021" s="46"/>
      <c r="I2021" s="46">
        <v>-4.6954568805127085E-2</v>
      </c>
      <c r="J2021" s="32">
        <f>$K$1096</f>
        <v>3</v>
      </c>
    </row>
    <row r="2022" spans="2:10" x14ac:dyDescent="0.25">
      <c r="B2022" s="53"/>
      <c r="C2022" s="46"/>
      <c r="D2022" s="46">
        <v>0.51190184714776465</v>
      </c>
      <c r="E2022" s="32">
        <f>$F$1204</f>
        <v>5</v>
      </c>
      <c r="G2022" s="53"/>
      <c r="H2022" s="46"/>
      <c r="I2022" s="46">
        <v>-4.6954568805127085E-2</v>
      </c>
      <c r="J2022" s="32">
        <v>0</v>
      </c>
    </row>
    <row r="2023" spans="2:10" x14ac:dyDescent="0.25">
      <c r="B2023" s="53"/>
      <c r="C2023" s="46"/>
      <c r="D2023" s="46">
        <v>0.51190184714776465</v>
      </c>
      <c r="E2023" s="32">
        <v>0</v>
      </c>
      <c r="G2023" s="53"/>
      <c r="H2023" s="46"/>
      <c r="I2023" s="46">
        <v>-4.4625051867260762E-2</v>
      </c>
      <c r="J2023" s="32">
        <v>0</v>
      </c>
    </row>
    <row r="2024" spans="2:10" x14ac:dyDescent="0.25">
      <c r="B2024" s="53"/>
      <c r="C2024" s="46"/>
      <c r="D2024" s="46">
        <v>0.51534892811725641</v>
      </c>
      <c r="E2024" s="32">
        <v>0</v>
      </c>
      <c r="G2024" s="53"/>
      <c r="H2024" s="46"/>
      <c r="I2024" s="46">
        <v>-4.4625051867260762E-2</v>
      </c>
      <c r="J2024" s="32">
        <f>$K$1096</f>
        <v>3</v>
      </c>
    </row>
    <row r="2025" spans="2:10" x14ac:dyDescent="0.25">
      <c r="B2025" s="53"/>
      <c r="C2025" s="46"/>
      <c r="D2025" s="46">
        <v>0.51534892811725641</v>
      </c>
      <c r="E2025" s="32">
        <f>$F$1204</f>
        <v>5</v>
      </c>
      <c r="G2025" s="53"/>
      <c r="H2025" s="46"/>
      <c r="I2025" s="46">
        <v>-4.2295534929394446E-2</v>
      </c>
      <c r="J2025" s="32">
        <f>$K$1096</f>
        <v>3</v>
      </c>
    </row>
    <row r="2026" spans="2:10" x14ac:dyDescent="0.25">
      <c r="B2026" s="53"/>
      <c r="C2026" s="46"/>
      <c r="D2026" s="46">
        <v>0.51879600908674817</v>
      </c>
      <c r="E2026" s="32">
        <f>$F$1204</f>
        <v>5</v>
      </c>
      <c r="G2026" s="53"/>
      <c r="H2026" s="46"/>
      <c r="I2026" s="46">
        <v>-4.2295534929394446E-2</v>
      </c>
      <c r="J2026" s="32">
        <v>0</v>
      </c>
    </row>
    <row r="2027" spans="2:10" x14ac:dyDescent="0.25">
      <c r="B2027" s="53"/>
      <c r="C2027" s="46"/>
      <c r="D2027" s="46">
        <v>0.51879600908674817</v>
      </c>
      <c r="E2027" s="32">
        <v>0</v>
      </c>
      <c r="G2027" s="53"/>
      <c r="H2027" s="46"/>
      <c r="I2027" s="46">
        <v>-3.996601799152813E-2</v>
      </c>
      <c r="J2027" s="32">
        <v>0</v>
      </c>
    </row>
    <row r="2028" spans="2:10" x14ac:dyDescent="0.25">
      <c r="B2028" s="53"/>
      <c r="C2028" s="46"/>
      <c r="D2028" s="46">
        <v>0.52224309005623992</v>
      </c>
      <c r="E2028" s="32">
        <v>0</v>
      </c>
      <c r="G2028" s="53"/>
      <c r="H2028" s="46"/>
      <c r="I2028" s="46">
        <v>-3.996601799152813E-2</v>
      </c>
      <c r="J2028" s="32">
        <f>$K$1096</f>
        <v>3</v>
      </c>
    </row>
    <row r="2029" spans="2:10" x14ac:dyDescent="0.25">
      <c r="B2029" s="53"/>
      <c r="C2029" s="46"/>
      <c r="D2029" s="46">
        <v>0.52224309005623992</v>
      </c>
      <c r="E2029" s="32">
        <f>$F$1204</f>
        <v>5</v>
      </c>
      <c r="G2029" s="53"/>
      <c r="H2029" s="46"/>
      <c r="I2029" s="46">
        <v>-3.7636501053661814E-2</v>
      </c>
      <c r="J2029" s="32">
        <f>$K$1096</f>
        <v>3</v>
      </c>
    </row>
    <row r="2030" spans="2:10" x14ac:dyDescent="0.25">
      <c r="B2030" s="53"/>
      <c r="C2030" s="46"/>
      <c r="D2030" s="46">
        <v>0.52569017102573168</v>
      </c>
      <c r="E2030" s="32">
        <f>$F$1204</f>
        <v>5</v>
      </c>
      <c r="G2030" s="53"/>
      <c r="H2030" s="46"/>
      <c r="I2030" s="46">
        <v>-3.7636501053661814E-2</v>
      </c>
      <c r="J2030" s="32">
        <v>0</v>
      </c>
    </row>
    <row r="2031" spans="2:10" x14ac:dyDescent="0.25">
      <c r="B2031" s="53"/>
      <c r="C2031" s="46"/>
      <c r="D2031" s="46">
        <v>0.52569017102573168</v>
      </c>
      <c r="E2031" s="32">
        <v>0</v>
      </c>
      <c r="G2031" s="53"/>
      <c r="H2031" s="46"/>
      <c r="I2031" s="46">
        <v>-3.5306984115795498E-2</v>
      </c>
      <c r="J2031" s="32">
        <v>0</v>
      </c>
    </row>
    <row r="2032" spans="2:10" x14ac:dyDescent="0.25">
      <c r="B2032" s="53"/>
      <c r="C2032" s="46"/>
      <c r="D2032" s="46">
        <v>0.52913725199522355</v>
      </c>
      <c r="E2032" s="32">
        <v>0</v>
      </c>
      <c r="G2032" s="53"/>
      <c r="H2032" s="46"/>
      <c r="I2032" s="46">
        <v>-3.5306984115795498E-2</v>
      </c>
      <c r="J2032" s="32">
        <f>$K$1096</f>
        <v>3</v>
      </c>
    </row>
    <row r="2033" spans="2:10" x14ac:dyDescent="0.25">
      <c r="B2033" s="53"/>
      <c r="C2033" s="46"/>
      <c r="D2033" s="46">
        <v>0.52913725199522355</v>
      </c>
      <c r="E2033" s="32">
        <f>$F$1204</f>
        <v>5</v>
      </c>
      <c r="G2033" s="53"/>
      <c r="H2033" s="46"/>
      <c r="I2033" s="46">
        <v>-3.2977467177929175E-2</v>
      </c>
      <c r="J2033" s="32">
        <f>$K$1096</f>
        <v>3</v>
      </c>
    </row>
    <row r="2034" spans="2:10" x14ac:dyDescent="0.25">
      <c r="B2034" s="53"/>
      <c r="C2034" s="46"/>
      <c r="D2034" s="46">
        <v>0.5325843329647153</v>
      </c>
      <c r="E2034" s="32">
        <f>$F$1204</f>
        <v>5</v>
      </c>
      <c r="G2034" s="53"/>
      <c r="H2034" s="46"/>
      <c r="I2034" s="46">
        <v>-3.2977467177929175E-2</v>
      </c>
      <c r="J2034" s="32">
        <v>0</v>
      </c>
    </row>
    <row r="2035" spans="2:10" x14ac:dyDescent="0.25">
      <c r="B2035" s="53"/>
      <c r="C2035" s="46"/>
      <c r="D2035" s="46">
        <v>0.5325843329647153</v>
      </c>
      <c r="E2035" s="32">
        <v>0</v>
      </c>
      <c r="G2035" s="53"/>
      <c r="H2035" s="46"/>
      <c r="I2035" s="46">
        <v>-3.0647950240062859E-2</v>
      </c>
      <c r="J2035" s="32">
        <v>0</v>
      </c>
    </row>
    <row r="2036" spans="2:10" x14ac:dyDescent="0.25">
      <c r="B2036" s="53"/>
      <c r="C2036" s="46"/>
      <c r="D2036" s="46">
        <v>0.53603141393420706</v>
      </c>
      <c r="E2036" s="32">
        <v>0</v>
      </c>
      <c r="G2036" s="53"/>
      <c r="H2036" s="46"/>
      <c r="I2036" s="46">
        <v>-3.0647950240062859E-2</v>
      </c>
      <c r="J2036" s="32">
        <f>$K$1096</f>
        <v>3</v>
      </c>
    </row>
    <row r="2037" spans="2:10" x14ac:dyDescent="0.25">
      <c r="B2037" s="53"/>
      <c r="C2037" s="46"/>
      <c r="D2037" s="46">
        <v>0.53603141393420706</v>
      </c>
      <c r="E2037" s="32">
        <f>$F$1204</f>
        <v>5</v>
      </c>
      <c r="G2037" s="53"/>
      <c r="H2037" s="46"/>
      <c r="I2037" s="46">
        <v>-2.8318433302196543E-2</v>
      </c>
      <c r="J2037" s="32">
        <f>$K$1096</f>
        <v>3</v>
      </c>
    </row>
    <row r="2038" spans="2:10" x14ac:dyDescent="0.25">
      <c r="B2038" s="53"/>
      <c r="C2038" s="46"/>
      <c r="D2038" s="46">
        <v>0.53947849490369881</v>
      </c>
      <c r="E2038" s="32">
        <f>$F$1204</f>
        <v>5</v>
      </c>
      <c r="G2038" s="53"/>
      <c r="H2038" s="46"/>
      <c r="I2038" s="46">
        <v>-2.8318433302196543E-2</v>
      </c>
      <c r="J2038" s="32">
        <v>0</v>
      </c>
    </row>
    <row r="2039" spans="2:10" x14ac:dyDescent="0.25">
      <c r="B2039" s="53"/>
      <c r="C2039" s="46"/>
      <c r="D2039" s="46">
        <v>0.53947849490369881</v>
      </c>
      <c r="E2039" s="32">
        <v>0</v>
      </c>
      <c r="G2039" s="53"/>
      <c r="H2039" s="46"/>
      <c r="I2039" s="46">
        <v>-2.5988916364330223E-2</v>
      </c>
      <c r="J2039" s="32">
        <v>0</v>
      </c>
    </row>
    <row r="2040" spans="2:10" x14ac:dyDescent="0.25">
      <c r="B2040" s="53"/>
      <c r="C2040" s="46"/>
      <c r="D2040" s="46">
        <v>0.54292557587319057</v>
      </c>
      <c r="E2040" s="32">
        <v>0</v>
      </c>
      <c r="G2040" s="53"/>
      <c r="H2040" s="46"/>
      <c r="I2040" s="46">
        <v>-2.5988916364330223E-2</v>
      </c>
      <c r="J2040" s="32">
        <f>$K$1096</f>
        <v>3</v>
      </c>
    </row>
    <row r="2041" spans="2:10" x14ac:dyDescent="0.25">
      <c r="B2041" s="53"/>
      <c r="C2041" s="46"/>
      <c r="D2041" s="46">
        <v>0.54292557587319057</v>
      </c>
      <c r="E2041" s="32">
        <f>$F$1204</f>
        <v>5</v>
      </c>
      <c r="G2041" s="53"/>
      <c r="H2041" s="46"/>
      <c r="I2041" s="46">
        <v>-2.3659399426463903E-2</v>
      </c>
      <c r="J2041" s="32">
        <f>$K$1096</f>
        <v>3</v>
      </c>
    </row>
    <row r="2042" spans="2:10" x14ac:dyDescent="0.25">
      <c r="B2042" s="53"/>
      <c r="C2042" s="46"/>
      <c r="D2042" s="46">
        <v>0.54637265684268244</v>
      </c>
      <c r="E2042" s="32">
        <f>$F$1204</f>
        <v>5</v>
      </c>
      <c r="G2042" s="53"/>
      <c r="H2042" s="46"/>
      <c r="I2042" s="46">
        <v>-2.3659399426463903E-2</v>
      </c>
      <c r="J2042" s="32">
        <v>0</v>
      </c>
    </row>
    <row r="2043" spans="2:10" x14ac:dyDescent="0.25">
      <c r="B2043" s="53"/>
      <c r="C2043" s="46"/>
      <c r="D2043" s="46">
        <v>0.54637265684268244</v>
      </c>
      <c r="E2043" s="32">
        <v>0</v>
      </c>
      <c r="G2043" s="53"/>
      <c r="H2043" s="46"/>
      <c r="I2043" s="46">
        <v>-2.1329882488597587E-2</v>
      </c>
      <c r="J2043" s="32">
        <v>0</v>
      </c>
    </row>
    <row r="2044" spans="2:10" x14ac:dyDescent="0.25">
      <c r="B2044" s="53"/>
      <c r="C2044" s="46"/>
      <c r="D2044" s="46">
        <v>0.54981973781217419</v>
      </c>
      <c r="E2044" s="32">
        <v>0</v>
      </c>
      <c r="G2044" s="53"/>
      <c r="H2044" s="46"/>
      <c r="I2044" s="46">
        <v>-2.1329882488597587E-2</v>
      </c>
      <c r="J2044" s="32">
        <f>$K$1096</f>
        <v>3</v>
      </c>
    </row>
    <row r="2045" spans="2:10" x14ac:dyDescent="0.25">
      <c r="B2045" s="53"/>
      <c r="C2045" s="46"/>
      <c r="D2045" s="46">
        <v>0.54981973781217419</v>
      </c>
      <c r="E2045" s="32">
        <f>$F$1204</f>
        <v>5</v>
      </c>
      <c r="G2045" s="53"/>
      <c r="H2045" s="46"/>
      <c r="I2045" s="46">
        <v>-1.9000365550731271E-2</v>
      </c>
      <c r="J2045" s="32">
        <f>$K$1096</f>
        <v>3</v>
      </c>
    </row>
    <row r="2046" spans="2:10" x14ac:dyDescent="0.25">
      <c r="B2046" s="53"/>
      <c r="C2046" s="46"/>
      <c r="D2046" s="46">
        <v>0.55326681878166595</v>
      </c>
      <c r="E2046" s="32">
        <f>$F$1204</f>
        <v>5</v>
      </c>
      <c r="G2046" s="53"/>
      <c r="H2046" s="46"/>
      <c r="I2046" s="46">
        <v>-1.9000365550731271E-2</v>
      </c>
      <c r="J2046" s="32">
        <v>0</v>
      </c>
    </row>
    <row r="2047" spans="2:10" x14ac:dyDescent="0.25">
      <c r="B2047" s="53"/>
      <c r="C2047" s="46"/>
      <c r="D2047" s="46">
        <v>0.55326681878166595</v>
      </c>
      <c r="E2047" s="32">
        <v>0</v>
      </c>
      <c r="G2047" s="53"/>
      <c r="H2047" s="46"/>
      <c r="I2047" s="46">
        <v>-1.6670848612864952E-2</v>
      </c>
      <c r="J2047" s="32">
        <v>0</v>
      </c>
    </row>
    <row r="2048" spans="2:10" x14ac:dyDescent="0.25">
      <c r="B2048" s="53"/>
      <c r="C2048" s="46"/>
      <c r="D2048" s="46">
        <v>0.5567138997511577</v>
      </c>
      <c r="E2048" s="32">
        <v>0</v>
      </c>
      <c r="G2048" s="53"/>
      <c r="H2048" s="46"/>
      <c r="I2048" s="46">
        <v>-1.6670848612864952E-2</v>
      </c>
      <c r="J2048" s="32">
        <f>$K$1096</f>
        <v>3</v>
      </c>
    </row>
    <row r="2049" spans="2:10" x14ac:dyDescent="0.25">
      <c r="B2049" s="53"/>
      <c r="C2049" s="46"/>
      <c r="D2049" s="46">
        <v>0.5567138997511577</v>
      </c>
      <c r="E2049" s="32">
        <f>$F$1204</f>
        <v>5</v>
      </c>
      <c r="G2049" s="53"/>
      <c r="H2049" s="46"/>
      <c r="I2049" s="46">
        <v>-1.4341331674998634E-2</v>
      </c>
      <c r="J2049" s="32">
        <f>$K$1096</f>
        <v>3</v>
      </c>
    </row>
    <row r="2050" spans="2:10" x14ac:dyDescent="0.25">
      <c r="B2050" s="53"/>
      <c r="C2050" s="46"/>
      <c r="D2050" s="46">
        <v>0.56016098072064946</v>
      </c>
      <c r="E2050" s="32">
        <f>$F$1204</f>
        <v>5</v>
      </c>
      <c r="G2050" s="53"/>
      <c r="H2050" s="46"/>
      <c r="I2050" s="46">
        <v>-1.4341331674998634E-2</v>
      </c>
      <c r="J2050" s="32">
        <v>0</v>
      </c>
    </row>
    <row r="2051" spans="2:10" x14ac:dyDescent="0.25">
      <c r="B2051" s="53"/>
      <c r="C2051" s="46"/>
      <c r="D2051" s="46">
        <v>0.56016098072064946</v>
      </c>
      <c r="E2051" s="32">
        <v>0</v>
      </c>
      <c r="G2051" s="53"/>
      <c r="H2051" s="46"/>
      <c r="I2051" s="46">
        <v>-1.2011814737132316E-2</v>
      </c>
      <c r="J2051" s="32">
        <v>0</v>
      </c>
    </row>
    <row r="2052" spans="2:10" x14ac:dyDescent="0.25">
      <c r="B2052" s="53"/>
      <c r="C2052" s="46"/>
      <c r="D2052" s="46">
        <v>0.56360806169014133</v>
      </c>
      <c r="E2052" s="32">
        <v>0</v>
      </c>
      <c r="G2052" s="53"/>
      <c r="H2052" s="46"/>
      <c r="I2052" s="46">
        <v>-1.2011814737132316E-2</v>
      </c>
      <c r="J2052" s="32">
        <f>$K$1096</f>
        <v>3</v>
      </c>
    </row>
    <row r="2053" spans="2:10" x14ac:dyDescent="0.25">
      <c r="B2053" s="53"/>
      <c r="C2053" s="46"/>
      <c r="D2053" s="46">
        <v>0.56360806169014133</v>
      </c>
      <c r="E2053" s="32">
        <f>$F$1204</f>
        <v>5</v>
      </c>
      <c r="G2053" s="53"/>
      <c r="H2053" s="46"/>
      <c r="I2053" s="46">
        <v>-9.6822977992659983E-3</v>
      </c>
      <c r="J2053" s="32">
        <f>$K$1096</f>
        <v>3</v>
      </c>
    </row>
    <row r="2054" spans="2:10" x14ac:dyDescent="0.25">
      <c r="B2054" s="53"/>
      <c r="C2054" s="46"/>
      <c r="D2054" s="46">
        <v>0.56705514265963308</v>
      </c>
      <c r="E2054" s="32">
        <f>$F$1204</f>
        <v>5</v>
      </c>
      <c r="G2054" s="53"/>
      <c r="H2054" s="46"/>
      <c r="I2054" s="46">
        <v>-9.6822977992659983E-3</v>
      </c>
      <c r="J2054" s="32">
        <v>0</v>
      </c>
    </row>
    <row r="2055" spans="2:10" x14ac:dyDescent="0.25">
      <c r="B2055" s="53"/>
      <c r="C2055" s="46"/>
      <c r="D2055" s="46">
        <v>0.56705514265963308</v>
      </c>
      <c r="E2055" s="32">
        <v>0</v>
      </c>
      <c r="G2055" s="53"/>
      <c r="H2055" s="46"/>
      <c r="I2055" s="46">
        <v>-7.3527808613996805E-3</v>
      </c>
      <c r="J2055" s="32">
        <v>0</v>
      </c>
    </row>
    <row r="2056" spans="2:10" x14ac:dyDescent="0.25">
      <c r="B2056" s="53"/>
      <c r="C2056" s="46"/>
      <c r="D2056" s="46">
        <v>0.57050222362912484</v>
      </c>
      <c r="E2056" s="32">
        <v>0</v>
      </c>
      <c r="G2056" s="53"/>
      <c r="H2056" s="46"/>
      <c r="I2056" s="46">
        <v>-7.3527808613996805E-3</v>
      </c>
      <c r="J2056" s="32">
        <f>$K$1096</f>
        <v>3</v>
      </c>
    </row>
    <row r="2057" spans="2:10" x14ac:dyDescent="0.25">
      <c r="B2057" s="53"/>
      <c r="C2057" s="46"/>
      <c r="D2057" s="46">
        <v>0.57050222362912484</v>
      </c>
      <c r="E2057" s="32">
        <f>$F$1204</f>
        <v>5</v>
      </c>
      <c r="G2057" s="53"/>
      <c r="H2057" s="46"/>
      <c r="I2057" s="46">
        <v>-5.0232639235333627E-3</v>
      </c>
      <c r="J2057" s="32">
        <f>$K$1096</f>
        <v>3</v>
      </c>
    </row>
    <row r="2058" spans="2:10" x14ac:dyDescent="0.25">
      <c r="B2058" s="53"/>
      <c r="C2058" s="46"/>
      <c r="D2058" s="46">
        <v>0.57394930459861659</v>
      </c>
      <c r="E2058" s="32">
        <f>$F$1204</f>
        <v>5</v>
      </c>
      <c r="G2058" s="53"/>
      <c r="H2058" s="46"/>
      <c r="I2058" s="46">
        <v>-5.0232639235333627E-3</v>
      </c>
      <c r="J2058" s="32">
        <v>0</v>
      </c>
    </row>
    <row r="2059" spans="2:10" x14ac:dyDescent="0.25">
      <c r="B2059" s="53"/>
      <c r="C2059" s="46"/>
      <c r="D2059" s="46">
        <v>0.57394930459861659</v>
      </c>
      <c r="E2059" s="32">
        <v>0</v>
      </c>
      <c r="G2059" s="53"/>
      <c r="H2059" s="46"/>
      <c r="I2059" s="46">
        <v>-2.6937469856670448E-3</v>
      </c>
      <c r="J2059" s="32">
        <v>0</v>
      </c>
    </row>
    <row r="2060" spans="2:10" x14ac:dyDescent="0.25">
      <c r="B2060" s="53"/>
      <c r="C2060" s="46"/>
      <c r="D2060" s="46">
        <v>0.57739638556810846</v>
      </c>
      <c r="E2060" s="32">
        <v>0</v>
      </c>
      <c r="G2060" s="53"/>
      <c r="H2060" s="46"/>
      <c r="I2060" s="46">
        <v>-2.6937469856670448E-3</v>
      </c>
      <c r="J2060" s="32">
        <f>$K$1096</f>
        <v>3</v>
      </c>
    </row>
    <row r="2061" spans="2:10" x14ac:dyDescent="0.25">
      <c r="B2061" s="53"/>
      <c r="C2061" s="46"/>
      <c r="D2061" s="46">
        <v>0.57739638556810846</v>
      </c>
      <c r="E2061" s="32">
        <f>$F$1204</f>
        <v>5</v>
      </c>
      <c r="G2061" s="53"/>
      <c r="H2061" s="46"/>
      <c r="I2061" s="46">
        <v>-3.6423004780072703E-4</v>
      </c>
      <c r="J2061" s="32">
        <f>$K$1096</f>
        <v>3</v>
      </c>
    </row>
    <row r="2062" spans="2:10" x14ac:dyDescent="0.25">
      <c r="B2062" s="53"/>
      <c r="C2062" s="46"/>
      <c r="D2062" s="46">
        <v>0.58084346653760022</v>
      </c>
      <c r="E2062" s="32">
        <f>$F$1204</f>
        <v>5</v>
      </c>
      <c r="G2062" s="53"/>
      <c r="H2062" s="46"/>
      <c r="I2062" s="46">
        <v>-3.6423004780072703E-4</v>
      </c>
      <c r="J2062" s="32">
        <v>0</v>
      </c>
    </row>
    <row r="2063" spans="2:10" x14ac:dyDescent="0.25">
      <c r="B2063" s="53"/>
      <c r="C2063" s="46"/>
      <c r="D2063" s="46">
        <v>0.58084346653760022</v>
      </c>
      <c r="E2063" s="32">
        <v>0</v>
      </c>
      <c r="G2063" s="53"/>
      <c r="H2063" s="46"/>
      <c r="I2063" s="46">
        <v>1.9652868900655908E-3</v>
      </c>
      <c r="J2063" s="32">
        <v>0</v>
      </c>
    </row>
    <row r="2064" spans="2:10" x14ac:dyDescent="0.25">
      <c r="B2064" s="53"/>
      <c r="C2064" s="46"/>
      <c r="D2064" s="46">
        <v>0.58429054750709197</v>
      </c>
      <c r="E2064" s="32">
        <v>0</v>
      </c>
      <c r="G2064" s="53"/>
      <c r="H2064" s="46"/>
      <c r="I2064" s="46">
        <v>1.9652868900655908E-3</v>
      </c>
      <c r="J2064" s="32">
        <f>$K$1096</f>
        <v>3</v>
      </c>
    </row>
    <row r="2065" spans="2:10" x14ac:dyDescent="0.25">
      <c r="B2065" s="53"/>
      <c r="C2065" s="46"/>
      <c r="D2065" s="46">
        <v>0.58429054750709197</v>
      </c>
      <c r="E2065" s="32">
        <f>$F$1204</f>
        <v>5</v>
      </c>
      <c r="G2065" s="53"/>
      <c r="H2065" s="46"/>
      <c r="I2065" s="46">
        <v>4.2948038279319086E-3</v>
      </c>
      <c r="J2065" s="32">
        <f>$K$1096</f>
        <v>3</v>
      </c>
    </row>
    <row r="2066" spans="2:10" x14ac:dyDescent="0.25">
      <c r="B2066" s="53"/>
      <c r="C2066" s="46"/>
      <c r="D2066" s="46">
        <v>0.58773762847658373</v>
      </c>
      <c r="E2066" s="32">
        <f>$F$1204</f>
        <v>5</v>
      </c>
      <c r="G2066" s="53"/>
      <c r="H2066" s="46"/>
      <c r="I2066" s="46">
        <v>4.2948038279319086E-3</v>
      </c>
      <c r="J2066" s="32">
        <v>0</v>
      </c>
    </row>
    <row r="2067" spans="2:10" x14ac:dyDescent="0.25">
      <c r="B2067" s="53"/>
      <c r="C2067" s="46"/>
      <c r="D2067" s="46">
        <v>0.58773762847658373</v>
      </c>
      <c r="E2067" s="32">
        <v>0</v>
      </c>
      <c r="G2067" s="53"/>
      <c r="H2067" s="46"/>
      <c r="I2067" s="46">
        <v>6.6243207657982264E-3</v>
      </c>
      <c r="J2067" s="32">
        <v>0</v>
      </c>
    </row>
    <row r="2068" spans="2:10" x14ac:dyDescent="0.25">
      <c r="B2068" s="53"/>
      <c r="C2068" s="46"/>
      <c r="D2068" s="46">
        <v>0.59118470944607548</v>
      </c>
      <c r="E2068" s="32">
        <v>0</v>
      </c>
      <c r="G2068" s="53"/>
      <c r="H2068" s="46"/>
      <c r="I2068" s="46">
        <v>6.6243207657982264E-3</v>
      </c>
      <c r="J2068" s="32">
        <f>$K$1096</f>
        <v>3</v>
      </c>
    </row>
    <row r="2069" spans="2:10" x14ac:dyDescent="0.25">
      <c r="B2069" s="53"/>
      <c r="C2069" s="46"/>
      <c r="D2069" s="46">
        <v>0.59118470944607548</v>
      </c>
      <c r="E2069" s="32">
        <f>$F$1204</f>
        <v>5</v>
      </c>
      <c r="G2069" s="53"/>
      <c r="H2069" s="46"/>
      <c r="I2069" s="46">
        <v>8.9538377036645442E-3</v>
      </c>
      <c r="J2069" s="32">
        <f>$K$1096</f>
        <v>3</v>
      </c>
    </row>
    <row r="2070" spans="2:10" x14ac:dyDescent="0.25">
      <c r="B2070" s="53"/>
      <c r="C2070" s="46"/>
      <c r="D2070" s="46">
        <v>0.59463179041556735</v>
      </c>
      <c r="E2070" s="32">
        <f>$F$1204</f>
        <v>5</v>
      </c>
      <c r="G2070" s="53"/>
      <c r="H2070" s="46"/>
      <c r="I2070" s="46">
        <v>8.9538377036645442E-3</v>
      </c>
      <c r="J2070" s="32">
        <v>0</v>
      </c>
    </row>
    <row r="2071" spans="2:10" x14ac:dyDescent="0.25">
      <c r="B2071" s="53"/>
      <c r="C2071" s="46"/>
      <c r="D2071" s="46">
        <v>0.59463179041556735</v>
      </c>
      <c r="E2071" s="32">
        <v>0</v>
      </c>
      <c r="G2071" s="53"/>
      <c r="H2071" s="46"/>
      <c r="I2071" s="46">
        <v>1.1283354641530862E-2</v>
      </c>
      <c r="J2071" s="32">
        <v>0</v>
      </c>
    </row>
    <row r="2072" spans="2:10" x14ac:dyDescent="0.25">
      <c r="B2072" s="53"/>
      <c r="C2072" s="46"/>
      <c r="D2072" s="46">
        <v>0.59807887138505911</v>
      </c>
      <c r="E2072" s="32">
        <v>0</v>
      </c>
      <c r="G2072" s="53"/>
      <c r="H2072" s="46"/>
      <c r="I2072" s="46">
        <v>1.1283354641530862E-2</v>
      </c>
      <c r="J2072" s="32">
        <f>$K$1096</f>
        <v>3</v>
      </c>
    </row>
    <row r="2073" spans="2:10" x14ac:dyDescent="0.25">
      <c r="B2073" s="53"/>
      <c r="C2073" s="46"/>
      <c r="D2073" s="46">
        <v>0.59807887138505911</v>
      </c>
      <c r="E2073" s="32">
        <f>$F$1204</f>
        <v>5</v>
      </c>
      <c r="G2073" s="53"/>
      <c r="H2073" s="46"/>
      <c r="I2073" s="46">
        <v>1.361287157939718E-2</v>
      </c>
      <c r="J2073" s="32">
        <f>$K$1096</f>
        <v>3</v>
      </c>
    </row>
    <row r="2074" spans="2:10" x14ac:dyDescent="0.25">
      <c r="B2074" s="53"/>
      <c r="C2074" s="46"/>
      <c r="D2074" s="46">
        <v>0.60152595235455086</v>
      </c>
      <c r="E2074" s="32">
        <f>$F$1204</f>
        <v>5</v>
      </c>
      <c r="G2074" s="53"/>
      <c r="H2074" s="46"/>
      <c r="I2074" s="46">
        <v>1.361287157939718E-2</v>
      </c>
      <c r="J2074" s="32">
        <v>0</v>
      </c>
    </row>
    <row r="2075" spans="2:10" x14ac:dyDescent="0.25">
      <c r="B2075" s="53"/>
      <c r="C2075" s="46"/>
      <c r="D2075" s="46">
        <v>0.60152595235455086</v>
      </c>
      <c r="E2075" s="32">
        <v>0</v>
      </c>
      <c r="G2075" s="53"/>
      <c r="H2075" s="46"/>
      <c r="I2075" s="46">
        <v>1.5942388517263498E-2</v>
      </c>
      <c r="J2075" s="32">
        <v>0</v>
      </c>
    </row>
    <row r="2076" spans="2:10" x14ac:dyDescent="0.25">
      <c r="B2076" s="53"/>
      <c r="C2076" s="46"/>
      <c r="D2076" s="46">
        <v>0.60497303332404262</v>
      </c>
      <c r="E2076" s="32">
        <v>0</v>
      </c>
      <c r="G2076" s="53"/>
      <c r="H2076" s="46"/>
      <c r="I2076" s="46">
        <v>1.5942388517263498E-2</v>
      </c>
      <c r="J2076" s="32">
        <f>$K$1096</f>
        <v>3</v>
      </c>
    </row>
    <row r="2077" spans="2:10" x14ac:dyDescent="0.25">
      <c r="B2077" s="53"/>
      <c r="C2077" s="46"/>
      <c r="D2077" s="46">
        <v>0.60497303332404262</v>
      </c>
      <c r="E2077" s="32">
        <f>$F$1204</f>
        <v>5</v>
      </c>
      <c r="G2077" s="53"/>
      <c r="H2077" s="46"/>
      <c r="I2077" s="46">
        <v>1.8271905455129814E-2</v>
      </c>
      <c r="J2077" s="32">
        <f>$K$1096</f>
        <v>3</v>
      </c>
    </row>
    <row r="2078" spans="2:10" x14ac:dyDescent="0.25">
      <c r="B2078" s="53"/>
      <c r="C2078" s="46"/>
      <c r="D2078" s="46">
        <v>0.60842011429353438</v>
      </c>
      <c r="E2078" s="32">
        <f>$F$1204</f>
        <v>5</v>
      </c>
      <c r="G2078" s="53"/>
      <c r="H2078" s="46"/>
      <c r="I2078" s="46">
        <v>1.8271905455129814E-2</v>
      </c>
      <c r="J2078" s="32">
        <v>0</v>
      </c>
    </row>
    <row r="2079" spans="2:10" x14ac:dyDescent="0.25">
      <c r="B2079" s="53"/>
      <c r="C2079" s="46"/>
      <c r="D2079" s="46">
        <v>0.60842011429353438</v>
      </c>
      <c r="E2079" s="32">
        <v>0</v>
      </c>
      <c r="G2079" s="53"/>
      <c r="H2079" s="46"/>
      <c r="I2079" s="46">
        <v>2.0601422392996133E-2</v>
      </c>
      <c r="J2079" s="32">
        <v>0</v>
      </c>
    </row>
    <row r="2080" spans="2:10" x14ac:dyDescent="0.25">
      <c r="B2080" s="53"/>
      <c r="C2080" s="46"/>
      <c r="D2080" s="46">
        <v>0.61186719526302624</v>
      </c>
      <c r="E2080" s="32">
        <v>0</v>
      </c>
      <c r="G2080" s="53"/>
      <c r="H2080" s="46"/>
      <c r="I2080" s="46">
        <v>2.0601422392996133E-2</v>
      </c>
      <c r="J2080" s="32">
        <f>$K$1096</f>
        <v>3</v>
      </c>
    </row>
    <row r="2081" spans="2:10" x14ac:dyDescent="0.25">
      <c r="B2081" s="53"/>
      <c r="C2081" s="46"/>
      <c r="D2081" s="46">
        <v>0.61186719526302624</v>
      </c>
      <c r="E2081" s="32">
        <f>$F$1204</f>
        <v>5</v>
      </c>
      <c r="G2081" s="53"/>
      <c r="H2081" s="46"/>
      <c r="I2081" s="46">
        <v>2.2930939330862453E-2</v>
      </c>
      <c r="J2081" s="32">
        <f>$K$1096</f>
        <v>3</v>
      </c>
    </row>
    <row r="2082" spans="2:10" x14ac:dyDescent="0.25">
      <c r="B2082" s="53"/>
      <c r="C2082" s="46"/>
      <c r="D2082" s="46">
        <v>0.615314276232518</v>
      </c>
      <c r="E2082" s="32">
        <f>$F$1204</f>
        <v>5</v>
      </c>
      <c r="G2082" s="53"/>
      <c r="H2082" s="46"/>
      <c r="I2082" s="46">
        <v>2.2930939330862453E-2</v>
      </c>
      <c r="J2082" s="32">
        <v>0</v>
      </c>
    </row>
    <row r="2083" spans="2:10" x14ac:dyDescent="0.25">
      <c r="B2083" s="53"/>
      <c r="C2083" s="46"/>
      <c r="D2083" s="46">
        <v>0.615314276232518</v>
      </c>
      <c r="E2083" s="32">
        <v>0</v>
      </c>
      <c r="G2083" s="53"/>
      <c r="H2083" s="46"/>
      <c r="I2083" s="46">
        <v>2.5260456268728769E-2</v>
      </c>
      <c r="J2083" s="32">
        <v>0</v>
      </c>
    </row>
    <row r="2084" spans="2:10" x14ac:dyDescent="0.25">
      <c r="B2084" s="53"/>
      <c r="C2084" s="46"/>
      <c r="D2084" s="46">
        <v>0.61876135720200975</v>
      </c>
      <c r="E2084" s="32">
        <v>0</v>
      </c>
      <c r="G2084" s="53"/>
      <c r="H2084" s="46"/>
      <c r="I2084" s="46">
        <v>2.5260456268728769E-2</v>
      </c>
      <c r="J2084" s="32">
        <f>$K$1096</f>
        <v>3</v>
      </c>
    </row>
    <row r="2085" spans="2:10" x14ac:dyDescent="0.25">
      <c r="B2085" s="53"/>
      <c r="C2085" s="46"/>
      <c r="D2085" s="46">
        <v>0.61876135720200975</v>
      </c>
      <c r="E2085" s="32">
        <f>$F$1204</f>
        <v>5</v>
      </c>
      <c r="G2085" s="53"/>
      <c r="H2085" s="46"/>
      <c r="I2085" s="46">
        <v>2.7589973206595085E-2</v>
      </c>
      <c r="J2085" s="32">
        <f>$K$1096</f>
        <v>3</v>
      </c>
    </row>
    <row r="2086" spans="2:10" x14ac:dyDescent="0.25">
      <c r="B2086" s="53"/>
      <c r="C2086" s="46"/>
      <c r="D2086" s="46">
        <v>0.62220843817150151</v>
      </c>
      <c r="E2086" s="32">
        <f>$F$1204</f>
        <v>5</v>
      </c>
      <c r="G2086" s="53"/>
      <c r="H2086" s="46"/>
      <c r="I2086" s="46">
        <v>2.7589973206595085E-2</v>
      </c>
      <c r="J2086" s="32">
        <v>0</v>
      </c>
    </row>
    <row r="2087" spans="2:10" x14ac:dyDescent="0.25">
      <c r="B2087" s="53"/>
      <c r="C2087" s="46"/>
      <c r="D2087" s="46">
        <v>0.62220843817150151</v>
      </c>
      <c r="E2087" s="32">
        <v>0</v>
      </c>
      <c r="G2087" s="53"/>
      <c r="H2087" s="46"/>
      <c r="I2087" s="46">
        <v>2.9919490144461405E-2</v>
      </c>
      <c r="J2087" s="32">
        <v>0</v>
      </c>
    </row>
    <row r="2088" spans="2:10" x14ac:dyDescent="0.25">
      <c r="B2088" s="53"/>
      <c r="C2088" s="46"/>
      <c r="D2088" s="46">
        <v>0.62565551914099327</v>
      </c>
      <c r="E2088" s="32">
        <v>0</v>
      </c>
      <c r="G2088" s="53"/>
      <c r="H2088" s="46"/>
      <c r="I2088" s="46">
        <v>2.9919490144461405E-2</v>
      </c>
      <c r="J2088" s="32">
        <f>$K$1096</f>
        <v>3</v>
      </c>
    </row>
    <row r="2089" spans="2:10" x14ac:dyDescent="0.25">
      <c r="B2089" s="53"/>
      <c r="C2089" s="46"/>
      <c r="D2089" s="46">
        <v>0.62565551914099327</v>
      </c>
      <c r="E2089" s="32">
        <f>$F$1204</f>
        <v>5</v>
      </c>
      <c r="G2089" s="53"/>
      <c r="H2089" s="46"/>
      <c r="I2089" s="46">
        <v>3.2249007082327724E-2</v>
      </c>
      <c r="J2089" s="32">
        <f>$K$1096</f>
        <v>3</v>
      </c>
    </row>
    <row r="2090" spans="2:10" x14ac:dyDescent="0.25">
      <c r="B2090" s="53"/>
      <c r="C2090" s="46"/>
      <c r="D2090" s="46">
        <v>0.62910260011048513</v>
      </c>
      <c r="E2090" s="32">
        <f>$F$1204</f>
        <v>5</v>
      </c>
      <c r="G2090" s="53"/>
      <c r="H2090" s="46"/>
      <c r="I2090" s="46">
        <v>3.2249007082327724E-2</v>
      </c>
      <c r="J2090" s="32">
        <v>0</v>
      </c>
    </row>
    <row r="2091" spans="2:10" x14ac:dyDescent="0.25">
      <c r="B2091" s="53"/>
      <c r="C2091" s="46"/>
      <c r="D2091" s="46">
        <v>0.62910260011048513</v>
      </c>
      <c r="E2091" s="32">
        <v>0</v>
      </c>
      <c r="G2091" s="53"/>
      <c r="H2091" s="46"/>
      <c r="I2091" s="46">
        <v>3.457852402019404E-2</v>
      </c>
      <c r="J2091" s="32">
        <v>0</v>
      </c>
    </row>
    <row r="2092" spans="2:10" x14ac:dyDescent="0.25">
      <c r="B2092" s="53"/>
      <c r="C2092" s="46"/>
      <c r="D2092" s="46">
        <v>0.63254968107997689</v>
      </c>
      <c r="E2092" s="32">
        <v>0</v>
      </c>
      <c r="G2092" s="53"/>
      <c r="H2092" s="46"/>
      <c r="I2092" s="46">
        <v>3.457852402019404E-2</v>
      </c>
      <c r="J2092" s="32">
        <f>$K$1096</f>
        <v>3</v>
      </c>
    </row>
    <row r="2093" spans="2:10" x14ac:dyDescent="0.25">
      <c r="B2093" s="53"/>
      <c r="C2093" s="46"/>
      <c r="D2093" s="46">
        <v>0.63254968107997689</v>
      </c>
      <c r="E2093" s="32">
        <f>$F$1204</f>
        <v>5</v>
      </c>
      <c r="G2093" s="53"/>
      <c r="H2093" s="46"/>
      <c r="I2093" s="46">
        <v>3.6908040958060356E-2</v>
      </c>
      <c r="J2093" s="32">
        <f>$K$1096</f>
        <v>3</v>
      </c>
    </row>
    <row r="2094" spans="2:10" x14ac:dyDescent="0.25">
      <c r="B2094" s="53"/>
      <c r="C2094" s="46"/>
      <c r="D2094" s="46">
        <v>0.63599676204946864</v>
      </c>
      <c r="E2094" s="32">
        <f>$F$1204</f>
        <v>5</v>
      </c>
      <c r="G2094" s="53"/>
      <c r="H2094" s="46"/>
      <c r="I2094" s="46">
        <v>3.6908040958060356E-2</v>
      </c>
      <c r="J2094" s="32">
        <v>0</v>
      </c>
    </row>
    <row r="2095" spans="2:10" x14ac:dyDescent="0.25">
      <c r="B2095" s="53"/>
      <c r="C2095" s="46"/>
      <c r="D2095" s="46">
        <v>0.63599676204946864</v>
      </c>
      <c r="E2095" s="32">
        <v>0</v>
      </c>
      <c r="G2095" s="53"/>
      <c r="H2095" s="46"/>
      <c r="I2095" s="46">
        <v>3.9237557895926672E-2</v>
      </c>
      <c r="J2095" s="32">
        <v>0</v>
      </c>
    </row>
    <row r="2096" spans="2:10" x14ac:dyDescent="0.25">
      <c r="B2096" s="53"/>
      <c r="C2096" s="46"/>
      <c r="D2096" s="46">
        <v>0.6394438430189604</v>
      </c>
      <c r="E2096" s="32">
        <v>0</v>
      </c>
      <c r="G2096" s="53"/>
      <c r="H2096" s="46"/>
      <c r="I2096" s="46">
        <v>3.9237557895926672E-2</v>
      </c>
      <c r="J2096" s="32">
        <f>$K$1096</f>
        <v>3</v>
      </c>
    </row>
    <row r="2097" spans="2:10" x14ac:dyDescent="0.25">
      <c r="B2097" s="53"/>
      <c r="C2097" s="46"/>
      <c r="D2097" s="46">
        <v>0.6394438430189604</v>
      </c>
      <c r="E2097" s="32">
        <f>$F$1204</f>
        <v>5</v>
      </c>
      <c r="G2097" s="53"/>
      <c r="H2097" s="46"/>
      <c r="I2097" s="46">
        <v>4.1567074833792995E-2</v>
      </c>
      <c r="J2097" s="32">
        <f>$K$1096</f>
        <v>3</v>
      </c>
    </row>
    <row r="2098" spans="2:10" x14ac:dyDescent="0.25">
      <c r="B2098" s="53"/>
      <c r="C2098" s="46"/>
      <c r="D2098" s="46">
        <v>0.64289092398845216</v>
      </c>
      <c r="E2098" s="32">
        <f>$F$1204</f>
        <v>5</v>
      </c>
      <c r="G2098" s="53"/>
      <c r="H2098" s="46"/>
      <c r="I2098" s="46">
        <v>4.1567074833792995E-2</v>
      </c>
      <c r="J2098" s="32">
        <v>0</v>
      </c>
    </row>
    <row r="2099" spans="2:10" x14ac:dyDescent="0.25">
      <c r="B2099" s="53"/>
      <c r="C2099" s="46"/>
      <c r="D2099" s="46">
        <v>0.64289092398845216</v>
      </c>
      <c r="E2099" s="32">
        <v>0</v>
      </c>
      <c r="G2099" s="53"/>
      <c r="H2099" s="46"/>
      <c r="I2099" s="46">
        <v>4.3896591771659312E-2</v>
      </c>
      <c r="J2099" s="32">
        <v>0</v>
      </c>
    </row>
    <row r="2100" spans="2:10" x14ac:dyDescent="0.25">
      <c r="B2100" s="53"/>
      <c r="C2100" s="46"/>
      <c r="D2100" s="46">
        <v>0.64633800495794402</v>
      </c>
      <c r="E2100" s="32">
        <v>0</v>
      </c>
      <c r="G2100" s="53"/>
      <c r="H2100" s="46"/>
      <c r="I2100" s="46">
        <v>4.3896591771659312E-2</v>
      </c>
      <c r="J2100" s="32">
        <f>$K$1096</f>
        <v>3</v>
      </c>
    </row>
    <row r="2101" spans="2:10" x14ac:dyDescent="0.25">
      <c r="B2101" s="53"/>
      <c r="C2101" s="46"/>
      <c r="D2101" s="46">
        <v>0.64633800495794402</v>
      </c>
      <c r="E2101" s="32">
        <f>$F$1204</f>
        <v>5</v>
      </c>
      <c r="G2101" s="53"/>
      <c r="H2101" s="46"/>
      <c r="I2101" s="46">
        <v>4.6226108709525628E-2</v>
      </c>
      <c r="J2101" s="32">
        <f>$K$1096</f>
        <v>3</v>
      </c>
    </row>
    <row r="2102" spans="2:10" x14ac:dyDescent="0.25">
      <c r="B2102" s="53"/>
      <c r="C2102" s="46"/>
      <c r="D2102" s="46">
        <v>0.64978508592743578</v>
      </c>
      <c r="E2102" s="32">
        <f>$F$1204</f>
        <v>5</v>
      </c>
      <c r="G2102" s="53"/>
      <c r="H2102" s="46"/>
      <c r="I2102" s="46">
        <v>4.6226108709525628E-2</v>
      </c>
      <c r="J2102" s="32">
        <v>0</v>
      </c>
    </row>
    <row r="2103" spans="2:10" x14ac:dyDescent="0.25">
      <c r="B2103" s="53"/>
      <c r="C2103" s="46"/>
      <c r="D2103" s="46">
        <v>0.64978508592743578</v>
      </c>
      <c r="E2103" s="32">
        <v>0</v>
      </c>
      <c r="G2103" s="53"/>
      <c r="H2103" s="46"/>
      <c r="I2103" s="46">
        <v>4.8555625647391951E-2</v>
      </c>
      <c r="J2103" s="32">
        <v>0</v>
      </c>
    </row>
    <row r="2104" spans="2:10" x14ac:dyDescent="0.25">
      <c r="B2104" s="53"/>
      <c r="C2104" s="46"/>
      <c r="D2104" s="46">
        <v>0.65323216689692754</v>
      </c>
      <c r="E2104" s="32">
        <v>0</v>
      </c>
      <c r="G2104" s="53"/>
      <c r="H2104" s="46"/>
      <c r="I2104" s="46">
        <v>4.8555625647391951E-2</v>
      </c>
      <c r="J2104" s="32">
        <f>$K$1096</f>
        <v>3</v>
      </c>
    </row>
    <row r="2105" spans="2:10" x14ac:dyDescent="0.25">
      <c r="B2105" s="53"/>
      <c r="C2105" s="46"/>
      <c r="D2105" s="46">
        <v>0.65323216689692754</v>
      </c>
      <c r="E2105" s="32">
        <f>$F$1204</f>
        <v>5</v>
      </c>
      <c r="G2105" s="53"/>
      <c r="H2105" s="46"/>
      <c r="I2105" s="46">
        <v>5.0885142585258267E-2</v>
      </c>
      <c r="J2105" s="32">
        <f>$K$1096</f>
        <v>3</v>
      </c>
    </row>
    <row r="2106" spans="2:10" x14ac:dyDescent="0.25">
      <c r="B2106" s="53"/>
      <c r="C2106" s="46"/>
      <c r="D2106" s="46">
        <v>0.65667924786641929</v>
      </c>
      <c r="E2106" s="32">
        <f>$F$1204</f>
        <v>5</v>
      </c>
      <c r="G2106" s="53"/>
      <c r="H2106" s="46"/>
      <c r="I2106" s="46">
        <v>5.0885142585258267E-2</v>
      </c>
      <c r="J2106" s="32">
        <v>0</v>
      </c>
    </row>
    <row r="2107" spans="2:10" x14ac:dyDescent="0.25">
      <c r="B2107" s="53"/>
      <c r="C2107" s="46"/>
      <c r="D2107" s="46">
        <v>0.65667924786641929</v>
      </c>
      <c r="E2107" s="32">
        <v>0</v>
      </c>
      <c r="G2107" s="53"/>
      <c r="H2107" s="46"/>
      <c r="I2107" s="46">
        <v>5.3214659523124583E-2</v>
      </c>
      <c r="J2107" s="32">
        <v>0</v>
      </c>
    </row>
    <row r="2108" spans="2:10" x14ac:dyDescent="0.25">
      <c r="B2108" s="53"/>
      <c r="C2108" s="46"/>
      <c r="D2108" s="46">
        <v>0.66012632883591105</v>
      </c>
      <c r="E2108" s="32">
        <v>0</v>
      </c>
      <c r="G2108" s="53"/>
      <c r="H2108" s="46"/>
      <c r="I2108" s="46">
        <v>5.3214659523124583E-2</v>
      </c>
      <c r="J2108" s="32">
        <f>$K$1096</f>
        <v>3</v>
      </c>
    </row>
    <row r="2109" spans="2:10" x14ac:dyDescent="0.25">
      <c r="B2109" s="53"/>
      <c r="C2109" s="46"/>
      <c r="D2109" s="46">
        <v>0.66012632883591105</v>
      </c>
      <c r="E2109" s="32">
        <f>$F$1204</f>
        <v>5</v>
      </c>
      <c r="G2109" s="53"/>
      <c r="H2109" s="46"/>
      <c r="I2109" s="46">
        <v>5.5544176460990899E-2</v>
      </c>
      <c r="J2109" s="32">
        <f>$K$1096</f>
        <v>3</v>
      </c>
    </row>
    <row r="2110" spans="2:10" x14ac:dyDescent="0.25">
      <c r="B2110" s="53"/>
      <c r="C2110" s="46"/>
      <c r="D2110" s="46">
        <v>0.66357340980540291</v>
      </c>
      <c r="E2110" s="32">
        <f>$F$1204</f>
        <v>5</v>
      </c>
      <c r="G2110" s="53"/>
      <c r="H2110" s="46"/>
      <c r="I2110" s="46">
        <v>5.5544176460990899E-2</v>
      </c>
      <c r="J2110" s="32">
        <v>0</v>
      </c>
    </row>
    <row r="2111" spans="2:10" x14ac:dyDescent="0.25">
      <c r="B2111" s="53"/>
      <c r="C2111" s="46"/>
      <c r="D2111" s="46">
        <v>0.66357340980540291</v>
      </c>
      <c r="E2111" s="32">
        <v>0</v>
      </c>
      <c r="G2111" s="53"/>
      <c r="H2111" s="46"/>
      <c r="I2111" s="46">
        <v>5.7873693398857215E-2</v>
      </c>
      <c r="J2111" s="32">
        <v>0</v>
      </c>
    </row>
    <row r="2112" spans="2:10" x14ac:dyDescent="0.25">
      <c r="B2112" s="53"/>
      <c r="C2112" s="46"/>
      <c r="D2112" s="46">
        <v>0.66702049077489467</v>
      </c>
      <c r="E2112" s="32">
        <v>0</v>
      </c>
      <c r="G2112" s="53"/>
      <c r="H2112" s="46"/>
      <c r="I2112" s="46">
        <v>5.7873693398857215E-2</v>
      </c>
      <c r="J2112" s="32">
        <f>$K$1096</f>
        <v>3</v>
      </c>
    </row>
    <row r="2113" spans="2:10" x14ac:dyDescent="0.25">
      <c r="B2113" s="53"/>
      <c r="C2113" s="46"/>
      <c r="D2113" s="46">
        <v>0.66702049077489467</v>
      </c>
      <c r="E2113" s="32">
        <f>$F$1204</f>
        <v>5</v>
      </c>
      <c r="G2113" s="53"/>
      <c r="H2113" s="46"/>
      <c r="I2113" s="46">
        <v>6.0203210336723538E-2</v>
      </c>
      <c r="J2113" s="32">
        <f>$K$1096</f>
        <v>3</v>
      </c>
    </row>
    <row r="2114" spans="2:10" x14ac:dyDescent="0.25">
      <c r="B2114" s="53"/>
      <c r="C2114" s="46"/>
      <c r="D2114" s="46">
        <v>0.67046757174438643</v>
      </c>
      <c r="E2114" s="32">
        <f>$F$1204</f>
        <v>5</v>
      </c>
      <c r="G2114" s="53"/>
      <c r="H2114" s="46"/>
      <c r="I2114" s="46">
        <v>6.0203210336723538E-2</v>
      </c>
      <c r="J2114" s="32">
        <v>0</v>
      </c>
    </row>
    <row r="2115" spans="2:10" x14ac:dyDescent="0.25">
      <c r="B2115" s="53"/>
      <c r="C2115" s="46"/>
      <c r="D2115" s="46">
        <v>0.67046757174438643</v>
      </c>
      <c r="E2115" s="32">
        <v>0</v>
      </c>
      <c r="G2115" s="53"/>
      <c r="H2115" s="46"/>
      <c r="I2115" s="46">
        <v>6.2532727274589861E-2</v>
      </c>
      <c r="J2115" s="32">
        <v>0</v>
      </c>
    </row>
    <row r="2116" spans="2:10" x14ac:dyDescent="0.25">
      <c r="B2116" s="53"/>
      <c r="C2116" s="46"/>
      <c r="D2116" s="46">
        <v>0.67391465271387818</v>
      </c>
      <c r="E2116" s="32">
        <v>0</v>
      </c>
      <c r="G2116" s="53"/>
      <c r="H2116" s="46"/>
      <c r="I2116" s="46">
        <v>6.2532727274589861E-2</v>
      </c>
      <c r="J2116" s="32">
        <f>$K$1096</f>
        <v>3</v>
      </c>
    </row>
    <row r="2117" spans="2:10" x14ac:dyDescent="0.25">
      <c r="B2117" s="53"/>
      <c r="C2117" s="46"/>
      <c r="D2117" s="46">
        <v>0.67391465271387818</v>
      </c>
      <c r="E2117" s="32">
        <f>$F$1204</f>
        <v>5</v>
      </c>
      <c r="G2117" s="53"/>
      <c r="H2117" s="46"/>
      <c r="I2117" s="46">
        <v>6.4862244212456177E-2</v>
      </c>
      <c r="J2117" s="32">
        <f>$K$1096</f>
        <v>3</v>
      </c>
    </row>
    <row r="2118" spans="2:10" x14ac:dyDescent="0.25">
      <c r="B2118" s="53"/>
      <c r="C2118" s="46"/>
      <c r="D2118" s="46">
        <v>0.67736173368337005</v>
      </c>
      <c r="E2118" s="32">
        <f>$F$1204</f>
        <v>5</v>
      </c>
      <c r="G2118" s="53"/>
      <c r="H2118" s="46"/>
      <c r="I2118" s="46">
        <v>6.4862244212456177E-2</v>
      </c>
      <c r="J2118" s="32">
        <v>0</v>
      </c>
    </row>
    <row r="2119" spans="2:10" x14ac:dyDescent="0.25">
      <c r="B2119" s="53"/>
      <c r="C2119" s="46"/>
      <c r="D2119" s="46">
        <v>0.67736173368337005</v>
      </c>
      <c r="E2119" s="32">
        <v>0</v>
      </c>
      <c r="G2119" s="53"/>
      <c r="H2119" s="46"/>
      <c r="I2119" s="46">
        <v>6.7191761150322493E-2</v>
      </c>
      <c r="J2119" s="32">
        <v>0</v>
      </c>
    </row>
    <row r="2120" spans="2:10" x14ac:dyDescent="0.25">
      <c r="B2120" s="53"/>
      <c r="C2120" s="46"/>
      <c r="D2120" s="46">
        <v>0.6808088146528618</v>
      </c>
      <c r="E2120" s="32">
        <v>0</v>
      </c>
      <c r="G2120" s="53"/>
      <c r="H2120" s="46"/>
      <c r="I2120" s="46">
        <v>6.7191761150322493E-2</v>
      </c>
      <c r="J2120" s="32">
        <f>$K$1096</f>
        <v>3</v>
      </c>
    </row>
    <row r="2121" spans="2:10" x14ac:dyDescent="0.25">
      <c r="B2121" s="53"/>
      <c r="C2121" s="46"/>
      <c r="D2121" s="46">
        <v>0.6808088146528618</v>
      </c>
      <c r="E2121" s="32">
        <f>$F$1204</f>
        <v>5</v>
      </c>
      <c r="G2121" s="53"/>
      <c r="H2121" s="46"/>
      <c r="I2121" s="46">
        <v>6.8356519619255651E-2</v>
      </c>
      <c r="J2121" s="32">
        <f>$K$1096</f>
        <v>3</v>
      </c>
    </row>
    <row r="2122" spans="2:10" x14ac:dyDescent="0.25">
      <c r="B2122" s="53"/>
      <c r="C2122" s="46"/>
      <c r="D2122" s="46">
        <v>0.68425589562235356</v>
      </c>
      <c r="E2122" s="32">
        <f>$F$1204</f>
        <v>5</v>
      </c>
      <c r="G2122" s="53"/>
      <c r="H2122" s="46"/>
      <c r="I2122" s="46">
        <v>6.8356519619255651E-2</v>
      </c>
      <c r="J2122" s="32">
        <v>0</v>
      </c>
    </row>
    <row r="2123" spans="2:10" x14ac:dyDescent="0.25">
      <c r="B2123" s="53"/>
      <c r="C2123" s="46"/>
      <c r="D2123" s="46">
        <v>0.68425589562235356</v>
      </c>
      <c r="E2123" s="32">
        <v>0</v>
      </c>
      <c r="G2123" s="53"/>
      <c r="H2123" s="46"/>
      <c r="I2123" s="46"/>
      <c r="J2123" s="32"/>
    </row>
    <row r="2124" spans="2:10" x14ac:dyDescent="0.25">
      <c r="B2124" s="53"/>
      <c r="C2124" s="46"/>
      <c r="D2124" s="46">
        <v>0.68770297659184532</v>
      </c>
      <c r="E2124" s="32">
        <v>0</v>
      </c>
      <c r="G2124" s="53"/>
      <c r="H2124" s="46"/>
      <c r="I2124" s="46"/>
      <c r="J2124" s="32"/>
    </row>
    <row r="2125" spans="2:10" x14ac:dyDescent="0.25">
      <c r="B2125" s="53"/>
      <c r="C2125" s="46"/>
      <c r="D2125" s="46">
        <v>0.68770297659184532</v>
      </c>
      <c r="E2125" s="32">
        <f>$F$1204</f>
        <v>5</v>
      </c>
      <c r="G2125" s="53"/>
      <c r="H2125" s="46"/>
      <c r="I2125" s="46"/>
      <c r="J2125" s="32"/>
    </row>
    <row r="2126" spans="2:10" x14ac:dyDescent="0.25">
      <c r="B2126" s="53"/>
      <c r="C2126" s="46"/>
      <c r="D2126" s="46">
        <v>0.69115005756133707</v>
      </c>
      <c r="E2126" s="32">
        <f>$F$1204</f>
        <v>5</v>
      </c>
      <c r="G2126" s="53"/>
      <c r="H2126" s="46"/>
      <c r="I2126" s="46"/>
      <c r="J2126" s="32"/>
    </row>
    <row r="2127" spans="2:10" x14ac:dyDescent="0.25">
      <c r="B2127" s="53"/>
      <c r="C2127" s="46"/>
      <c r="D2127" s="46">
        <v>0.69115005756133707</v>
      </c>
      <c r="E2127" s="32">
        <v>0</v>
      </c>
      <c r="G2127" s="53"/>
      <c r="H2127" s="46"/>
      <c r="I2127" s="46"/>
      <c r="J2127" s="32"/>
    </row>
    <row r="2128" spans="2:10" x14ac:dyDescent="0.25">
      <c r="B2128" s="53"/>
      <c r="C2128" s="46"/>
      <c r="D2128" s="46">
        <v>0.69459713853082894</v>
      </c>
      <c r="E2128" s="32">
        <v>0</v>
      </c>
      <c r="G2128" s="53"/>
      <c r="H2128" s="46"/>
      <c r="I2128" s="46"/>
      <c r="J2128" s="32"/>
    </row>
    <row r="2129" spans="2:10" x14ac:dyDescent="0.25">
      <c r="B2129" s="53"/>
      <c r="C2129" s="46"/>
      <c r="D2129" s="46">
        <v>0.69459713853082894</v>
      </c>
      <c r="E2129" s="32">
        <f>$F$1204</f>
        <v>5</v>
      </c>
      <c r="G2129" s="53"/>
      <c r="H2129" s="46"/>
      <c r="I2129" s="46"/>
      <c r="J2129" s="32"/>
    </row>
    <row r="2130" spans="2:10" x14ac:dyDescent="0.25">
      <c r="B2130" s="53"/>
      <c r="C2130" s="46"/>
      <c r="D2130" s="46">
        <v>0.6980442195003207</v>
      </c>
      <c r="E2130" s="32">
        <f>$F$1204</f>
        <v>5</v>
      </c>
      <c r="G2130" s="53"/>
      <c r="H2130" s="46"/>
      <c r="I2130" s="46"/>
      <c r="J2130" s="32"/>
    </row>
    <row r="2131" spans="2:10" x14ac:dyDescent="0.25">
      <c r="B2131" s="53"/>
      <c r="C2131" s="46"/>
      <c r="D2131" s="46">
        <v>0.6980442195003207</v>
      </c>
      <c r="E2131" s="32">
        <v>0</v>
      </c>
      <c r="G2131" s="53"/>
      <c r="H2131" s="46"/>
      <c r="I2131" s="46"/>
      <c r="J2131" s="32"/>
    </row>
    <row r="2132" spans="2:10" x14ac:dyDescent="0.25">
      <c r="B2132" s="53"/>
      <c r="C2132" s="46"/>
      <c r="D2132" s="46">
        <v>0.69995926448337165</v>
      </c>
      <c r="E2132" s="32">
        <v>0</v>
      </c>
      <c r="G2132" s="53"/>
      <c r="H2132" s="46"/>
      <c r="I2132" s="46"/>
      <c r="J2132" s="32"/>
    </row>
    <row r="2133" spans="2:10" x14ac:dyDescent="0.25">
      <c r="B2133" s="53"/>
      <c r="C2133" s="46"/>
      <c r="D2133" s="46">
        <v>0.69995926448337165</v>
      </c>
      <c r="E2133" s="32">
        <f>$F$1204</f>
        <v>5</v>
      </c>
      <c r="G2133" s="53"/>
      <c r="H2133" s="46"/>
      <c r="I2133" s="46"/>
      <c r="J2133" s="32"/>
    </row>
    <row r="2134" spans="2:10" x14ac:dyDescent="0.25">
      <c r="B2134" s="53"/>
      <c r="C2134" s="46"/>
      <c r="D2134" s="46">
        <v>0.69995926448337165</v>
      </c>
      <c r="E2134" s="32">
        <f>$F$1204</f>
        <v>5</v>
      </c>
      <c r="G2134" s="53"/>
      <c r="H2134" s="46"/>
      <c r="I2134" s="46"/>
      <c r="J2134" s="32"/>
    </row>
    <row r="2135" spans="2:10" x14ac:dyDescent="0.25">
      <c r="B2135" s="53"/>
      <c r="C2135" s="46"/>
      <c r="D2135" s="46">
        <v>0.69995926448337165</v>
      </c>
      <c r="E2135" s="32">
        <v>0</v>
      </c>
      <c r="G2135" s="53"/>
      <c r="H2135" s="46"/>
      <c r="I2135" s="46"/>
      <c r="J2135" s="32"/>
    </row>
    <row r="2136" spans="2:10" x14ac:dyDescent="0.25">
      <c r="B2136" s="53"/>
      <c r="C2136" s="46"/>
      <c r="D2136" s="46">
        <v>0.69995926448337165</v>
      </c>
      <c r="E2136" s="32">
        <v>0</v>
      </c>
      <c r="G2136" s="53"/>
      <c r="H2136" s="46"/>
      <c r="I2136" s="46"/>
      <c r="J2136" s="32"/>
    </row>
    <row r="2137" spans="2:10" x14ac:dyDescent="0.25">
      <c r="B2137" s="53"/>
      <c r="C2137" s="46"/>
      <c r="D2137" s="46">
        <v>0.69995926448337165</v>
      </c>
      <c r="E2137" s="32">
        <f>$F$1205</f>
        <v>3</v>
      </c>
      <c r="G2137" s="53"/>
      <c r="H2137" s="46"/>
      <c r="I2137" s="46"/>
      <c r="J2137" s="32"/>
    </row>
    <row r="2138" spans="2:10" x14ac:dyDescent="0.25">
      <c r="B2138" s="53"/>
      <c r="C2138" s="46"/>
      <c r="D2138" s="46">
        <v>0.7034063454528634</v>
      </c>
      <c r="E2138" s="32">
        <f>$F$1205</f>
        <v>3</v>
      </c>
      <c r="G2138" s="53"/>
      <c r="H2138" s="46"/>
      <c r="I2138" s="46"/>
      <c r="J2138" s="32"/>
    </row>
    <row r="2139" spans="2:10" x14ac:dyDescent="0.25">
      <c r="B2139" s="53"/>
      <c r="C2139" s="46"/>
      <c r="D2139" s="46">
        <v>0.7034063454528634</v>
      </c>
      <c r="E2139" s="32">
        <v>0</v>
      </c>
      <c r="G2139" s="53"/>
      <c r="H2139" s="46"/>
      <c r="I2139" s="46"/>
      <c r="J2139" s="32"/>
    </row>
    <row r="2140" spans="2:10" x14ac:dyDescent="0.25">
      <c r="B2140" s="53"/>
      <c r="C2140" s="46"/>
      <c r="D2140" s="46">
        <v>0.70685342642235527</v>
      </c>
      <c r="E2140" s="32">
        <v>0</v>
      </c>
      <c r="G2140" s="53"/>
      <c r="H2140" s="46"/>
      <c r="I2140" s="46"/>
      <c r="J2140" s="32"/>
    </row>
    <row r="2141" spans="2:10" x14ac:dyDescent="0.25">
      <c r="B2141" s="53"/>
      <c r="C2141" s="46"/>
      <c r="D2141" s="46">
        <v>0.70685342642235527</v>
      </c>
      <c r="E2141" s="32">
        <f>$F$1205</f>
        <v>3</v>
      </c>
      <c r="G2141" s="53"/>
      <c r="H2141" s="46"/>
      <c r="I2141" s="46"/>
      <c r="J2141" s="32"/>
    </row>
    <row r="2142" spans="2:10" x14ac:dyDescent="0.25">
      <c r="B2142" s="53"/>
      <c r="C2142" s="46"/>
      <c r="D2142" s="46">
        <v>0.71030050739184702</v>
      </c>
      <c r="E2142" s="32">
        <f>$F$1205</f>
        <v>3</v>
      </c>
      <c r="G2142" s="53"/>
      <c r="H2142" s="46"/>
      <c r="I2142" s="46"/>
      <c r="J2142" s="32"/>
    </row>
    <row r="2143" spans="2:10" x14ac:dyDescent="0.25">
      <c r="B2143" s="53"/>
      <c r="C2143" s="46"/>
      <c r="D2143" s="46">
        <v>0.71030050739184702</v>
      </c>
      <c r="E2143" s="32">
        <v>0</v>
      </c>
      <c r="G2143" s="53"/>
      <c r="H2143" s="46"/>
      <c r="I2143" s="46"/>
      <c r="J2143" s="32"/>
    </row>
    <row r="2144" spans="2:10" x14ac:dyDescent="0.25">
      <c r="B2144" s="53"/>
      <c r="C2144" s="46"/>
      <c r="D2144" s="46">
        <v>0.71374758836133878</v>
      </c>
      <c r="E2144" s="32">
        <v>0</v>
      </c>
      <c r="G2144" s="53"/>
      <c r="H2144" s="46"/>
      <c r="I2144" s="46"/>
      <c r="J2144" s="32"/>
    </row>
    <row r="2145" spans="2:10" x14ac:dyDescent="0.25">
      <c r="B2145" s="53"/>
      <c r="C2145" s="46"/>
      <c r="D2145" s="46">
        <v>0.71374758836133878</v>
      </c>
      <c r="E2145" s="32">
        <f>$F$1205</f>
        <v>3</v>
      </c>
      <c r="G2145" s="53"/>
      <c r="H2145" s="46"/>
      <c r="I2145" s="46"/>
      <c r="J2145" s="32"/>
    </row>
    <row r="2146" spans="2:10" x14ac:dyDescent="0.25">
      <c r="B2146" s="53"/>
      <c r="C2146" s="46"/>
      <c r="D2146" s="46">
        <v>0.71719466933083054</v>
      </c>
      <c r="E2146" s="32">
        <f>$F$1205</f>
        <v>3</v>
      </c>
      <c r="G2146" s="53"/>
      <c r="H2146" s="46"/>
      <c r="I2146" s="46"/>
      <c r="J2146" s="32"/>
    </row>
    <row r="2147" spans="2:10" x14ac:dyDescent="0.25">
      <c r="B2147" s="53"/>
      <c r="C2147" s="46"/>
      <c r="D2147" s="46">
        <v>0.71719466933083054</v>
      </c>
      <c r="E2147" s="32">
        <v>0</v>
      </c>
      <c r="G2147" s="53"/>
      <c r="H2147" s="46"/>
      <c r="I2147" s="46"/>
      <c r="J2147" s="32"/>
    </row>
    <row r="2148" spans="2:10" x14ac:dyDescent="0.25">
      <c r="B2148" s="53"/>
      <c r="C2148" s="46"/>
      <c r="D2148" s="46">
        <v>0.72064175030032229</v>
      </c>
      <c r="E2148" s="32">
        <v>0</v>
      </c>
      <c r="G2148" s="53"/>
      <c r="H2148" s="46"/>
      <c r="I2148" s="46"/>
      <c r="J2148" s="32"/>
    </row>
    <row r="2149" spans="2:10" x14ac:dyDescent="0.25">
      <c r="B2149" s="53"/>
      <c r="C2149" s="46"/>
      <c r="D2149" s="46">
        <v>0.72064175030032229</v>
      </c>
      <c r="E2149" s="32">
        <f>$F$1205</f>
        <v>3</v>
      </c>
      <c r="G2149" s="53"/>
      <c r="H2149" s="46"/>
      <c r="I2149" s="46"/>
      <c r="J2149" s="32"/>
    </row>
    <row r="2150" spans="2:10" x14ac:dyDescent="0.25">
      <c r="B2150" s="53"/>
      <c r="C2150" s="46"/>
      <c r="D2150" s="46">
        <v>0.72408883126981416</v>
      </c>
      <c r="E2150" s="32">
        <f>$F$1205</f>
        <v>3</v>
      </c>
      <c r="G2150" s="53"/>
      <c r="H2150" s="46"/>
      <c r="I2150" s="46"/>
      <c r="J2150" s="32"/>
    </row>
    <row r="2151" spans="2:10" x14ac:dyDescent="0.25">
      <c r="B2151" s="53"/>
      <c r="C2151" s="46"/>
      <c r="D2151" s="46">
        <v>0.72408883126981416</v>
      </c>
      <c r="E2151" s="32">
        <v>0</v>
      </c>
      <c r="G2151" s="53"/>
      <c r="H2151" s="46"/>
      <c r="I2151" s="46"/>
      <c r="J2151" s="32"/>
    </row>
    <row r="2152" spans="2:10" x14ac:dyDescent="0.25">
      <c r="B2152" s="53"/>
      <c r="C2152" s="46"/>
      <c r="D2152" s="46">
        <v>0.72753591223930592</v>
      </c>
      <c r="E2152" s="32">
        <v>0</v>
      </c>
      <c r="G2152" s="53"/>
      <c r="H2152" s="46"/>
      <c r="I2152" s="46"/>
      <c r="J2152" s="32"/>
    </row>
    <row r="2153" spans="2:10" x14ac:dyDescent="0.25">
      <c r="B2153" s="53"/>
      <c r="C2153" s="46"/>
      <c r="D2153" s="46">
        <v>0.72753591223930592</v>
      </c>
      <c r="E2153" s="32">
        <f>$F$1205</f>
        <v>3</v>
      </c>
      <c r="G2153" s="53"/>
      <c r="H2153" s="46"/>
      <c r="I2153" s="46"/>
      <c r="J2153" s="32"/>
    </row>
    <row r="2154" spans="2:10" x14ac:dyDescent="0.25">
      <c r="B2154" s="53"/>
      <c r="C2154" s="46"/>
      <c r="D2154" s="46">
        <v>0.73098299320879767</v>
      </c>
      <c r="E2154" s="32">
        <f>$F$1205</f>
        <v>3</v>
      </c>
      <c r="G2154" s="53"/>
      <c r="H2154" s="46"/>
      <c r="I2154" s="46"/>
      <c r="J2154" s="32"/>
    </row>
    <row r="2155" spans="2:10" x14ac:dyDescent="0.25">
      <c r="B2155" s="53"/>
      <c r="C2155" s="46"/>
      <c r="D2155" s="46">
        <v>0.73098299320879767</v>
      </c>
      <c r="E2155" s="32">
        <v>0</v>
      </c>
      <c r="G2155" s="53"/>
      <c r="H2155" s="46"/>
      <c r="I2155" s="46"/>
      <c r="J2155" s="32"/>
    </row>
    <row r="2156" spans="2:10" x14ac:dyDescent="0.25">
      <c r="B2156" s="53"/>
      <c r="C2156" s="46"/>
      <c r="D2156" s="46">
        <v>0.73443007417828943</v>
      </c>
      <c r="E2156" s="32">
        <v>0</v>
      </c>
      <c r="G2156" s="53"/>
      <c r="H2156" s="46"/>
      <c r="I2156" s="46"/>
      <c r="J2156" s="32"/>
    </row>
    <row r="2157" spans="2:10" x14ac:dyDescent="0.25">
      <c r="B2157" s="53"/>
      <c r="C2157" s="46"/>
      <c r="D2157" s="46">
        <v>0.73443007417828943</v>
      </c>
      <c r="E2157" s="32">
        <f>$F$1205</f>
        <v>3</v>
      </c>
      <c r="G2157" s="53"/>
      <c r="H2157" s="46"/>
      <c r="I2157" s="46"/>
      <c r="J2157" s="32"/>
    </row>
    <row r="2158" spans="2:10" x14ac:dyDescent="0.25">
      <c r="B2158" s="53"/>
      <c r="C2158" s="46"/>
      <c r="D2158" s="46">
        <v>0.73787715514778118</v>
      </c>
      <c r="E2158" s="32">
        <f>$F$1205</f>
        <v>3</v>
      </c>
      <c r="G2158" s="53"/>
      <c r="H2158" s="46"/>
      <c r="I2158" s="46"/>
      <c r="J2158" s="32"/>
    </row>
    <row r="2159" spans="2:10" x14ac:dyDescent="0.25">
      <c r="B2159" s="53"/>
      <c r="C2159" s="46"/>
      <c r="D2159" s="46">
        <v>0.73787715514778118</v>
      </c>
      <c r="E2159" s="32">
        <v>0</v>
      </c>
      <c r="G2159" s="53"/>
      <c r="H2159" s="46"/>
      <c r="I2159" s="46"/>
      <c r="J2159" s="32"/>
    </row>
    <row r="2160" spans="2:10" x14ac:dyDescent="0.25">
      <c r="B2160" s="53"/>
      <c r="C2160" s="46"/>
      <c r="D2160" s="46">
        <v>0.74132423611727305</v>
      </c>
      <c r="E2160" s="32">
        <v>0</v>
      </c>
      <c r="G2160" s="53"/>
      <c r="H2160" s="46"/>
      <c r="I2160" s="46"/>
      <c r="J2160" s="32"/>
    </row>
    <row r="2161" spans="2:10" x14ac:dyDescent="0.25">
      <c r="B2161" s="53"/>
      <c r="C2161" s="46"/>
      <c r="D2161" s="46">
        <v>0.74132423611727305</v>
      </c>
      <c r="E2161" s="32">
        <f>$F$1205</f>
        <v>3</v>
      </c>
      <c r="G2161" s="53"/>
      <c r="H2161" s="46"/>
      <c r="I2161" s="46"/>
      <c r="J2161" s="32"/>
    </row>
    <row r="2162" spans="2:10" x14ac:dyDescent="0.25">
      <c r="B2162" s="53"/>
      <c r="C2162" s="46"/>
      <c r="D2162" s="46">
        <v>0.74477131708676481</v>
      </c>
      <c r="E2162" s="32">
        <f>$F$1205</f>
        <v>3</v>
      </c>
      <c r="G2162" s="53"/>
      <c r="H2162" s="46"/>
      <c r="I2162" s="46"/>
      <c r="J2162" s="32"/>
    </row>
    <row r="2163" spans="2:10" x14ac:dyDescent="0.25">
      <c r="B2163" s="53"/>
      <c r="C2163" s="46"/>
      <c r="D2163" s="46">
        <v>0.74477131708676481</v>
      </c>
      <c r="E2163" s="32">
        <v>0</v>
      </c>
      <c r="G2163" s="53"/>
      <c r="H2163" s="46"/>
      <c r="I2163" s="46"/>
      <c r="J2163" s="32"/>
    </row>
    <row r="2164" spans="2:10" x14ac:dyDescent="0.25">
      <c r="B2164" s="53"/>
      <c r="C2164" s="46"/>
      <c r="D2164" s="46">
        <v>0.74821839805625656</v>
      </c>
      <c r="E2164" s="32">
        <v>0</v>
      </c>
      <c r="G2164" s="53"/>
      <c r="H2164" s="46"/>
      <c r="I2164" s="46"/>
      <c r="J2164" s="32"/>
    </row>
    <row r="2165" spans="2:10" x14ac:dyDescent="0.25">
      <c r="B2165" s="53"/>
      <c r="C2165" s="46"/>
      <c r="D2165" s="46">
        <v>0.74821839805625656</v>
      </c>
      <c r="E2165" s="32">
        <f>$F$1205</f>
        <v>3</v>
      </c>
      <c r="G2165" s="53"/>
      <c r="H2165" s="46"/>
      <c r="I2165" s="46"/>
      <c r="J2165" s="32"/>
    </row>
    <row r="2166" spans="2:10" x14ac:dyDescent="0.25">
      <c r="B2166" s="53"/>
      <c r="C2166" s="46"/>
      <c r="D2166" s="46">
        <v>0.75166547902574832</v>
      </c>
      <c r="E2166" s="32">
        <f>$F$1205</f>
        <v>3</v>
      </c>
      <c r="G2166" s="53"/>
      <c r="H2166" s="46"/>
      <c r="I2166" s="46"/>
      <c r="J2166" s="32"/>
    </row>
    <row r="2167" spans="2:10" x14ac:dyDescent="0.25">
      <c r="B2167" s="53"/>
      <c r="C2167" s="46"/>
      <c r="D2167" s="46">
        <v>0.75166547902574832</v>
      </c>
      <c r="E2167" s="32">
        <v>0</v>
      </c>
      <c r="G2167" s="53"/>
      <c r="H2167" s="46"/>
      <c r="I2167" s="46"/>
      <c r="J2167" s="32"/>
    </row>
    <row r="2168" spans="2:10" x14ac:dyDescent="0.25">
      <c r="B2168" s="53"/>
      <c r="C2168" s="46"/>
      <c r="D2168" s="46">
        <v>0.75511255999524007</v>
      </c>
      <c r="E2168" s="32">
        <v>0</v>
      </c>
      <c r="G2168" s="53"/>
      <c r="H2168" s="46"/>
      <c r="I2168" s="46"/>
      <c r="J2168" s="32"/>
    </row>
    <row r="2169" spans="2:10" x14ac:dyDescent="0.25">
      <c r="B2169" s="53"/>
      <c r="C2169" s="46"/>
      <c r="D2169" s="46">
        <v>0.75511255999524007</v>
      </c>
      <c r="E2169" s="32">
        <f>$F$1205</f>
        <v>3</v>
      </c>
      <c r="G2169" s="53"/>
      <c r="H2169" s="46"/>
      <c r="I2169" s="46"/>
      <c r="J2169" s="32"/>
    </row>
    <row r="2170" spans="2:10" x14ac:dyDescent="0.25">
      <c r="B2170" s="53"/>
      <c r="C2170" s="46"/>
      <c r="D2170" s="46">
        <v>0.75855964096473194</v>
      </c>
      <c r="E2170" s="32">
        <f>$F$1205</f>
        <v>3</v>
      </c>
      <c r="G2170" s="53"/>
      <c r="H2170" s="46"/>
      <c r="I2170" s="46"/>
      <c r="J2170" s="32"/>
    </row>
    <row r="2171" spans="2:10" x14ac:dyDescent="0.25">
      <c r="B2171" s="53"/>
      <c r="C2171" s="46"/>
      <c r="D2171" s="46">
        <v>0.75855964096473194</v>
      </c>
      <c r="E2171" s="32">
        <v>0</v>
      </c>
      <c r="G2171" s="53"/>
      <c r="H2171" s="46"/>
      <c r="I2171" s="46"/>
      <c r="J2171" s="32"/>
    </row>
    <row r="2172" spans="2:10" x14ac:dyDescent="0.25">
      <c r="B2172" s="53"/>
      <c r="C2172" s="46"/>
      <c r="D2172" s="46">
        <v>0.7620067219342237</v>
      </c>
      <c r="E2172" s="32">
        <v>0</v>
      </c>
      <c r="G2172" s="53"/>
      <c r="H2172" s="46"/>
      <c r="I2172" s="46"/>
      <c r="J2172" s="32"/>
    </row>
    <row r="2173" spans="2:10" x14ac:dyDescent="0.25">
      <c r="B2173" s="53"/>
      <c r="C2173" s="46"/>
      <c r="D2173" s="46">
        <v>0.7620067219342237</v>
      </c>
      <c r="E2173" s="32">
        <f>$F$1205</f>
        <v>3</v>
      </c>
      <c r="G2173" s="53"/>
      <c r="H2173" s="46"/>
      <c r="I2173" s="46"/>
      <c r="J2173" s="32"/>
    </row>
    <row r="2174" spans="2:10" x14ac:dyDescent="0.25">
      <c r="B2174" s="53"/>
      <c r="C2174" s="46"/>
      <c r="D2174" s="46">
        <v>0.76545380290371545</v>
      </c>
      <c r="E2174" s="32">
        <f>$F$1205</f>
        <v>3</v>
      </c>
      <c r="G2174" s="53"/>
      <c r="H2174" s="46"/>
      <c r="I2174" s="46"/>
      <c r="J2174" s="32"/>
    </row>
    <row r="2175" spans="2:10" x14ac:dyDescent="0.25">
      <c r="B2175" s="53"/>
      <c r="C2175" s="46"/>
      <c r="D2175" s="46">
        <v>0.76545380290371545</v>
      </c>
      <c r="E2175" s="32">
        <v>0</v>
      </c>
      <c r="G2175" s="53"/>
      <c r="H2175" s="46"/>
      <c r="I2175" s="46"/>
      <c r="J2175" s="32"/>
    </row>
    <row r="2176" spans="2:10" x14ac:dyDescent="0.25">
      <c r="B2176" s="53"/>
      <c r="C2176" s="46"/>
      <c r="D2176" s="46">
        <v>0.76890088387320721</v>
      </c>
      <c r="E2176" s="32">
        <v>0</v>
      </c>
      <c r="G2176" s="53"/>
      <c r="H2176" s="46"/>
      <c r="I2176" s="46"/>
      <c r="J2176" s="32"/>
    </row>
    <row r="2177" spans="2:10" x14ac:dyDescent="0.25">
      <c r="B2177" s="53"/>
      <c r="C2177" s="46"/>
      <c r="D2177" s="46">
        <v>0.76890088387320721</v>
      </c>
      <c r="E2177" s="32">
        <f>$F$1205</f>
        <v>3</v>
      </c>
      <c r="G2177" s="53"/>
      <c r="H2177" s="46"/>
      <c r="I2177" s="46"/>
      <c r="J2177" s="32"/>
    </row>
    <row r="2178" spans="2:10" x14ac:dyDescent="0.25">
      <c r="B2178" s="53"/>
      <c r="C2178" s="46"/>
      <c r="D2178" s="46">
        <v>0.77234796484269896</v>
      </c>
      <c r="E2178" s="32">
        <f>$F$1205</f>
        <v>3</v>
      </c>
      <c r="G2178" s="53"/>
      <c r="H2178" s="46"/>
      <c r="I2178" s="46"/>
      <c r="J2178" s="32"/>
    </row>
    <row r="2179" spans="2:10" x14ac:dyDescent="0.25">
      <c r="B2179" s="53"/>
      <c r="C2179" s="46"/>
      <c r="D2179" s="46">
        <v>0.77234796484269896</v>
      </c>
      <c r="E2179" s="32">
        <v>0</v>
      </c>
      <c r="G2179" s="53"/>
      <c r="H2179" s="46"/>
      <c r="I2179" s="46"/>
      <c r="J2179" s="32"/>
    </row>
    <row r="2180" spans="2:10" x14ac:dyDescent="0.25">
      <c r="B2180" s="53"/>
      <c r="C2180" s="46"/>
      <c r="D2180" s="46">
        <v>0.77579504581219083</v>
      </c>
      <c r="E2180" s="32">
        <v>0</v>
      </c>
      <c r="G2180" s="53"/>
      <c r="H2180" s="46"/>
      <c r="I2180" s="46"/>
      <c r="J2180" s="32"/>
    </row>
    <row r="2181" spans="2:10" x14ac:dyDescent="0.25">
      <c r="B2181" s="53"/>
      <c r="C2181" s="46"/>
      <c r="D2181" s="46">
        <v>0.77579504581219083</v>
      </c>
      <c r="E2181" s="32">
        <f>$F$1205</f>
        <v>3</v>
      </c>
      <c r="G2181" s="53"/>
      <c r="H2181" s="46"/>
      <c r="I2181" s="46"/>
      <c r="J2181" s="32"/>
    </row>
    <row r="2182" spans="2:10" x14ac:dyDescent="0.25">
      <c r="B2182" s="53"/>
      <c r="C2182" s="46"/>
      <c r="D2182" s="46">
        <v>0.77924212678168259</v>
      </c>
      <c r="E2182" s="32">
        <f>$F$1205</f>
        <v>3</v>
      </c>
      <c r="G2182" s="53"/>
      <c r="H2182" s="46"/>
      <c r="I2182" s="46"/>
      <c r="J2182" s="32"/>
    </row>
    <row r="2183" spans="2:10" x14ac:dyDescent="0.25">
      <c r="B2183" s="53"/>
      <c r="C2183" s="46"/>
      <c r="D2183" s="46">
        <v>0.77924212678168259</v>
      </c>
      <c r="E2183" s="32">
        <v>0</v>
      </c>
      <c r="G2183" s="53"/>
      <c r="H2183" s="46"/>
      <c r="I2183" s="46"/>
      <c r="J2183" s="32"/>
    </row>
    <row r="2184" spans="2:10" x14ac:dyDescent="0.25">
      <c r="B2184" s="53"/>
      <c r="C2184" s="46"/>
      <c r="D2184" s="46">
        <v>0.78268920775117434</v>
      </c>
      <c r="E2184" s="32">
        <v>0</v>
      </c>
      <c r="G2184" s="53"/>
      <c r="H2184" s="46"/>
      <c r="I2184" s="46"/>
      <c r="J2184" s="32"/>
    </row>
    <row r="2185" spans="2:10" x14ac:dyDescent="0.25">
      <c r="B2185" s="53"/>
      <c r="C2185" s="46"/>
      <c r="D2185" s="46">
        <v>0.78268920775117434</v>
      </c>
      <c r="E2185" s="32">
        <f>$F$1205</f>
        <v>3</v>
      </c>
      <c r="G2185" s="53"/>
      <c r="H2185" s="46"/>
      <c r="I2185" s="46"/>
      <c r="J2185" s="32"/>
    </row>
    <row r="2186" spans="2:10" x14ac:dyDescent="0.25">
      <c r="B2186" s="53"/>
      <c r="C2186" s="46"/>
      <c r="D2186" s="46">
        <v>0.7861362887206661</v>
      </c>
      <c r="E2186" s="32">
        <f>$F$1205</f>
        <v>3</v>
      </c>
      <c r="G2186" s="53"/>
      <c r="H2186" s="46"/>
      <c r="I2186" s="46"/>
      <c r="J2186" s="32"/>
    </row>
    <row r="2187" spans="2:10" x14ac:dyDescent="0.25">
      <c r="B2187" s="53"/>
      <c r="C2187" s="46"/>
      <c r="D2187" s="46">
        <v>0.7861362887206661</v>
      </c>
      <c r="E2187" s="32">
        <v>0</v>
      </c>
      <c r="G2187" s="53"/>
      <c r="H2187" s="46"/>
      <c r="I2187" s="46"/>
      <c r="J2187" s="32"/>
    </row>
    <row r="2188" spans="2:10" x14ac:dyDescent="0.25">
      <c r="B2188" s="53"/>
      <c r="C2188" s="46"/>
      <c r="D2188" s="46">
        <v>0.78958336969015797</v>
      </c>
      <c r="E2188" s="32">
        <v>0</v>
      </c>
      <c r="G2188" s="53"/>
      <c r="H2188" s="46"/>
      <c r="I2188" s="46"/>
      <c r="J2188" s="32"/>
    </row>
    <row r="2189" spans="2:10" x14ac:dyDescent="0.25">
      <c r="B2189" s="53"/>
      <c r="C2189" s="46"/>
      <c r="D2189" s="46">
        <v>0.78958336969015797</v>
      </c>
      <c r="E2189" s="32">
        <f>$F$1205</f>
        <v>3</v>
      </c>
      <c r="G2189" s="53"/>
      <c r="H2189" s="46"/>
      <c r="I2189" s="46"/>
      <c r="J2189" s="32"/>
    </row>
    <row r="2190" spans="2:10" x14ac:dyDescent="0.25">
      <c r="B2190" s="53"/>
      <c r="C2190" s="46"/>
      <c r="D2190" s="46">
        <v>0.79303045065964972</v>
      </c>
      <c r="E2190" s="32">
        <f>$F$1205</f>
        <v>3</v>
      </c>
      <c r="G2190" s="53"/>
      <c r="H2190" s="46"/>
      <c r="I2190" s="46"/>
      <c r="J2190" s="32"/>
    </row>
    <row r="2191" spans="2:10" x14ac:dyDescent="0.25">
      <c r="B2191" s="53"/>
      <c r="C2191" s="46"/>
      <c r="D2191" s="46">
        <v>0.79303045065964972</v>
      </c>
      <c r="E2191" s="32">
        <v>0</v>
      </c>
      <c r="G2191" s="53"/>
      <c r="H2191" s="46"/>
      <c r="I2191" s="46"/>
      <c r="J2191" s="32"/>
    </row>
    <row r="2192" spans="2:10" x14ac:dyDescent="0.25">
      <c r="B2192" s="53"/>
      <c r="C2192" s="46"/>
      <c r="D2192" s="46">
        <v>0.79647753162914148</v>
      </c>
      <c r="E2192" s="32">
        <v>0</v>
      </c>
      <c r="G2192" s="53"/>
      <c r="H2192" s="46"/>
      <c r="I2192" s="46"/>
      <c r="J2192" s="32"/>
    </row>
    <row r="2193" spans="2:10" x14ac:dyDescent="0.25">
      <c r="B2193" s="53"/>
      <c r="C2193" s="46"/>
      <c r="D2193" s="46">
        <v>0.79647753162914148</v>
      </c>
      <c r="E2193" s="32">
        <f>$F$1205</f>
        <v>3</v>
      </c>
      <c r="G2193" s="53"/>
      <c r="H2193" s="46"/>
      <c r="I2193" s="46"/>
      <c r="J2193" s="32"/>
    </row>
    <row r="2194" spans="2:10" x14ac:dyDescent="0.25">
      <c r="B2194" s="53"/>
      <c r="C2194" s="46"/>
      <c r="D2194" s="46">
        <v>0.79992461259863323</v>
      </c>
      <c r="E2194" s="32">
        <f>$F$1205</f>
        <v>3</v>
      </c>
      <c r="G2194" s="53"/>
      <c r="H2194" s="46"/>
      <c r="I2194" s="46"/>
      <c r="J2194" s="32"/>
    </row>
    <row r="2195" spans="2:10" x14ac:dyDescent="0.25">
      <c r="B2195" s="53"/>
      <c r="C2195" s="46"/>
      <c r="D2195" s="46">
        <v>0.79992461259863323</v>
      </c>
      <c r="E2195" s="32">
        <v>0</v>
      </c>
      <c r="G2195" s="53"/>
      <c r="H2195" s="46"/>
      <c r="I2195" s="46"/>
      <c r="J2195" s="32"/>
    </row>
    <row r="2196" spans="2:10" x14ac:dyDescent="0.25">
      <c r="B2196" s="53"/>
      <c r="C2196" s="46"/>
      <c r="D2196" s="46">
        <v>0.80337169356812499</v>
      </c>
      <c r="E2196" s="32">
        <v>0</v>
      </c>
      <c r="G2196" s="53"/>
      <c r="H2196" s="46"/>
      <c r="I2196" s="46"/>
      <c r="J2196" s="32"/>
    </row>
    <row r="2197" spans="2:10" x14ac:dyDescent="0.25">
      <c r="B2197" s="53"/>
      <c r="C2197" s="46"/>
      <c r="D2197" s="46">
        <v>0.80337169356812499</v>
      </c>
      <c r="E2197" s="32">
        <f>$F$1205</f>
        <v>3</v>
      </c>
      <c r="G2197" s="53"/>
      <c r="H2197" s="46"/>
      <c r="I2197" s="46"/>
      <c r="J2197" s="32"/>
    </row>
    <row r="2198" spans="2:10" x14ac:dyDescent="0.25">
      <c r="B2198" s="53"/>
      <c r="C2198" s="46"/>
      <c r="D2198" s="46">
        <v>0.80681877453761686</v>
      </c>
      <c r="E2198" s="32">
        <f>$F$1205</f>
        <v>3</v>
      </c>
      <c r="G2198" s="53"/>
      <c r="H2198" s="46"/>
      <c r="I2198" s="46"/>
      <c r="J2198" s="32"/>
    </row>
    <row r="2199" spans="2:10" x14ac:dyDescent="0.25">
      <c r="B2199" s="53"/>
      <c r="C2199" s="46"/>
      <c r="D2199" s="46">
        <v>0.80681877453761686</v>
      </c>
      <c r="E2199" s="32">
        <v>0</v>
      </c>
      <c r="G2199" s="53"/>
      <c r="H2199" s="46"/>
      <c r="I2199" s="46"/>
      <c r="J2199" s="32"/>
    </row>
    <row r="2200" spans="2:10" x14ac:dyDescent="0.25">
      <c r="B2200" s="53"/>
      <c r="C2200" s="46"/>
      <c r="D2200" s="46">
        <v>0.81026585550710861</v>
      </c>
      <c r="E2200" s="32">
        <v>0</v>
      </c>
      <c r="G2200" s="53"/>
      <c r="H2200" s="46"/>
      <c r="I2200" s="46"/>
      <c r="J2200" s="32"/>
    </row>
    <row r="2201" spans="2:10" x14ac:dyDescent="0.25">
      <c r="B2201" s="53"/>
      <c r="C2201" s="46"/>
      <c r="D2201" s="46">
        <v>0.81026585550710861</v>
      </c>
      <c r="E2201" s="32">
        <f>$F$1205</f>
        <v>3</v>
      </c>
      <c r="G2201" s="53"/>
      <c r="H2201" s="46"/>
      <c r="I2201" s="46"/>
      <c r="J2201" s="32"/>
    </row>
    <row r="2202" spans="2:10" x14ac:dyDescent="0.25">
      <c r="B2202" s="53"/>
      <c r="C2202" s="46"/>
      <c r="D2202" s="46">
        <v>0.81371293647660037</v>
      </c>
      <c r="E2202" s="32">
        <f>$F$1205</f>
        <v>3</v>
      </c>
      <c r="G2202" s="53"/>
      <c r="H2202" s="46"/>
      <c r="I2202" s="46"/>
      <c r="J2202" s="32"/>
    </row>
    <row r="2203" spans="2:10" x14ac:dyDescent="0.25">
      <c r="B2203" s="53"/>
      <c r="C2203" s="46"/>
      <c r="D2203" s="46">
        <v>0.81371293647660037</v>
      </c>
      <c r="E2203" s="32">
        <v>0</v>
      </c>
      <c r="G2203" s="53"/>
      <c r="H2203" s="46"/>
      <c r="I2203" s="46"/>
      <c r="J2203" s="32"/>
    </row>
    <row r="2204" spans="2:10" x14ac:dyDescent="0.25">
      <c r="B2204" s="53"/>
      <c r="C2204" s="46"/>
      <c r="D2204" s="46">
        <v>0.81716001744609212</v>
      </c>
      <c r="E2204" s="32">
        <v>0</v>
      </c>
      <c r="G2204" s="53"/>
      <c r="H2204" s="46"/>
      <c r="I2204" s="46"/>
      <c r="J2204" s="32"/>
    </row>
    <row r="2205" spans="2:10" x14ac:dyDescent="0.25">
      <c r="B2205" s="53"/>
      <c r="C2205" s="46"/>
      <c r="D2205" s="46">
        <v>0.81716001744609212</v>
      </c>
      <c r="E2205" s="32">
        <f>$F$1205</f>
        <v>3</v>
      </c>
      <c r="G2205" s="53"/>
      <c r="H2205" s="46"/>
      <c r="I2205" s="46"/>
      <c r="J2205" s="32"/>
    </row>
    <row r="2206" spans="2:10" x14ac:dyDescent="0.25">
      <c r="B2206" s="53"/>
      <c r="C2206" s="46"/>
      <c r="D2206" s="46">
        <v>0.82060709841558388</v>
      </c>
      <c r="E2206" s="32">
        <f>$F$1205</f>
        <v>3</v>
      </c>
      <c r="G2206" s="53"/>
      <c r="H2206" s="46"/>
      <c r="I2206" s="46"/>
      <c r="J2206" s="32"/>
    </row>
    <row r="2207" spans="2:10" x14ac:dyDescent="0.25">
      <c r="B2207" s="53"/>
      <c r="C2207" s="46"/>
      <c r="D2207" s="46">
        <v>0.82060709841558388</v>
      </c>
      <c r="E2207" s="32">
        <v>0</v>
      </c>
      <c r="G2207" s="53"/>
      <c r="H2207" s="46"/>
      <c r="I2207" s="46"/>
      <c r="J2207" s="32"/>
    </row>
    <row r="2208" spans="2:10" x14ac:dyDescent="0.25">
      <c r="B2208" s="53"/>
      <c r="C2208" s="46"/>
      <c r="D2208" s="46">
        <v>0.82405417938507575</v>
      </c>
      <c r="E2208" s="32">
        <v>0</v>
      </c>
      <c r="G2208" s="53"/>
      <c r="H2208" s="46"/>
      <c r="I2208" s="46"/>
      <c r="J2208" s="32"/>
    </row>
    <row r="2209" spans="2:10" x14ac:dyDescent="0.25">
      <c r="B2209" s="53"/>
      <c r="C2209" s="46"/>
      <c r="D2209" s="46">
        <v>0.82405417938507575</v>
      </c>
      <c r="E2209" s="32">
        <f>$F$1205</f>
        <v>3</v>
      </c>
      <c r="G2209" s="53"/>
      <c r="H2209" s="46"/>
      <c r="I2209" s="46"/>
      <c r="J2209" s="32"/>
    </row>
    <row r="2210" spans="2:10" x14ac:dyDescent="0.25">
      <c r="B2210" s="53"/>
      <c r="C2210" s="46"/>
      <c r="D2210" s="46">
        <v>0.8275012603545675</v>
      </c>
      <c r="E2210" s="32">
        <f>$F$1205</f>
        <v>3</v>
      </c>
      <c r="G2210" s="53"/>
      <c r="H2210" s="46"/>
      <c r="I2210" s="46"/>
      <c r="J2210" s="32"/>
    </row>
    <row r="2211" spans="2:10" x14ac:dyDescent="0.25">
      <c r="B2211" s="53"/>
      <c r="C2211" s="46"/>
      <c r="D2211" s="46">
        <v>0.8275012603545675</v>
      </c>
      <c r="E2211" s="32">
        <v>0</v>
      </c>
      <c r="G2211" s="53"/>
      <c r="H2211" s="46"/>
      <c r="I2211" s="46"/>
      <c r="J2211" s="32"/>
    </row>
    <row r="2212" spans="2:10" x14ac:dyDescent="0.25">
      <c r="B2212" s="53"/>
      <c r="C2212" s="46"/>
      <c r="D2212" s="46">
        <v>0.83094834132405926</v>
      </c>
      <c r="E2212" s="32">
        <v>0</v>
      </c>
      <c r="G2212" s="53"/>
      <c r="H2212" s="46"/>
      <c r="I2212" s="46"/>
      <c r="J2212" s="32"/>
    </row>
    <row r="2213" spans="2:10" x14ac:dyDescent="0.25">
      <c r="B2213" s="53"/>
      <c r="C2213" s="46"/>
      <c r="D2213" s="46">
        <v>0.83094834132405926</v>
      </c>
      <c r="E2213" s="32">
        <f>$F$1205</f>
        <v>3</v>
      </c>
      <c r="G2213" s="53"/>
      <c r="H2213" s="46"/>
      <c r="I2213" s="46"/>
      <c r="J2213" s="32"/>
    </row>
    <row r="2214" spans="2:10" x14ac:dyDescent="0.25">
      <c r="B2214" s="53"/>
      <c r="C2214" s="46"/>
      <c r="D2214" s="46">
        <v>0.83439542229355101</v>
      </c>
      <c r="E2214" s="32">
        <f>$F$1205</f>
        <v>3</v>
      </c>
      <c r="G2214" s="53"/>
      <c r="H2214" s="46"/>
      <c r="I2214" s="46"/>
      <c r="J2214" s="32"/>
    </row>
    <row r="2215" spans="2:10" x14ac:dyDescent="0.25">
      <c r="B2215" s="53"/>
      <c r="C2215" s="46"/>
      <c r="D2215" s="46">
        <v>0.83439542229355101</v>
      </c>
      <c r="E2215" s="32">
        <v>0</v>
      </c>
      <c r="G2215" s="53"/>
      <c r="H2215" s="46"/>
      <c r="I2215" s="46"/>
      <c r="J2215" s="32"/>
    </row>
    <row r="2216" spans="2:10" x14ac:dyDescent="0.25">
      <c r="B2216" s="53"/>
      <c r="C2216" s="46"/>
      <c r="D2216" s="46">
        <v>0.83784250326304277</v>
      </c>
      <c r="E2216" s="32">
        <v>0</v>
      </c>
      <c r="G2216" s="53"/>
      <c r="H2216" s="46"/>
      <c r="I2216" s="46"/>
      <c r="J2216" s="32"/>
    </row>
    <row r="2217" spans="2:10" x14ac:dyDescent="0.25">
      <c r="B2217" s="53"/>
      <c r="C2217" s="46"/>
      <c r="D2217" s="46">
        <v>0.83784250326304277</v>
      </c>
      <c r="E2217" s="32">
        <f>$F$1205</f>
        <v>3</v>
      </c>
      <c r="G2217" s="53"/>
      <c r="H2217" s="46"/>
      <c r="I2217" s="46"/>
      <c r="J2217" s="32"/>
    </row>
    <row r="2218" spans="2:10" x14ac:dyDescent="0.25">
      <c r="B2218" s="53"/>
      <c r="C2218" s="46"/>
      <c r="D2218" s="46">
        <v>0.84128958423253464</v>
      </c>
      <c r="E2218" s="32">
        <f>$F$1205</f>
        <v>3</v>
      </c>
      <c r="G2218" s="53"/>
      <c r="H2218" s="46"/>
      <c r="I2218" s="46"/>
      <c r="J2218" s="32"/>
    </row>
    <row r="2219" spans="2:10" x14ac:dyDescent="0.25">
      <c r="B2219" s="53"/>
      <c r="C2219" s="46"/>
      <c r="D2219" s="46">
        <v>0.84128958423253464</v>
      </c>
      <c r="E2219" s="32">
        <v>0</v>
      </c>
      <c r="G2219" s="53"/>
      <c r="H2219" s="46"/>
      <c r="I2219" s="46"/>
      <c r="J2219" s="32"/>
    </row>
    <row r="2220" spans="2:10" x14ac:dyDescent="0.25">
      <c r="B2220" s="53"/>
      <c r="C2220" s="46"/>
      <c r="D2220" s="46">
        <v>0.84473666520202639</v>
      </c>
      <c r="E2220" s="32">
        <v>0</v>
      </c>
      <c r="G2220" s="53"/>
      <c r="H2220" s="46"/>
      <c r="I2220" s="46"/>
      <c r="J2220" s="32"/>
    </row>
    <row r="2221" spans="2:10" x14ac:dyDescent="0.25">
      <c r="B2221" s="53"/>
      <c r="C2221" s="46"/>
      <c r="D2221" s="46">
        <v>0.84473666520202639</v>
      </c>
      <c r="E2221" s="32">
        <f>$F$1205</f>
        <v>3</v>
      </c>
      <c r="G2221" s="53"/>
      <c r="H2221" s="46"/>
      <c r="I2221" s="46"/>
      <c r="J2221" s="32"/>
    </row>
    <row r="2222" spans="2:10" x14ac:dyDescent="0.25">
      <c r="B2222" s="53"/>
      <c r="C2222" s="46"/>
      <c r="D2222" s="46">
        <v>0.84818374617151815</v>
      </c>
      <c r="E2222" s="32">
        <f>$F$1205</f>
        <v>3</v>
      </c>
      <c r="G2222" s="53"/>
      <c r="H2222" s="46"/>
      <c r="I2222" s="46"/>
      <c r="J2222" s="32"/>
    </row>
    <row r="2223" spans="2:10" x14ac:dyDescent="0.25">
      <c r="B2223" s="53"/>
      <c r="C2223" s="46"/>
      <c r="D2223" s="46">
        <v>0.84818374617151815</v>
      </c>
      <c r="E2223" s="32">
        <v>0</v>
      </c>
      <c r="G2223" s="53"/>
      <c r="H2223" s="46"/>
      <c r="I2223" s="46"/>
      <c r="J2223" s="32"/>
    </row>
    <row r="2224" spans="2:10" x14ac:dyDescent="0.25">
      <c r="B2224" s="53"/>
      <c r="C2224" s="46"/>
      <c r="D2224" s="46">
        <v>0.85163082714100991</v>
      </c>
      <c r="E2224" s="32">
        <v>0</v>
      </c>
      <c r="G2224" s="53"/>
      <c r="H2224" s="46"/>
      <c r="I2224" s="46"/>
      <c r="J2224" s="32"/>
    </row>
    <row r="2225" spans="2:10" x14ac:dyDescent="0.25">
      <c r="B2225" s="53"/>
      <c r="C2225" s="46"/>
      <c r="D2225" s="46">
        <v>0.85163082714100991</v>
      </c>
      <c r="E2225" s="32">
        <f>$F$1205</f>
        <v>3</v>
      </c>
      <c r="G2225" s="53"/>
      <c r="H2225" s="46"/>
      <c r="I2225" s="46"/>
      <c r="J2225" s="32"/>
    </row>
    <row r="2226" spans="2:10" x14ac:dyDescent="0.25">
      <c r="B2226" s="53"/>
      <c r="C2226" s="46"/>
      <c r="D2226" s="46">
        <v>0.85507790811050166</v>
      </c>
      <c r="E2226" s="32">
        <f>$F$1205</f>
        <v>3</v>
      </c>
      <c r="G2226" s="53"/>
      <c r="H2226" s="46"/>
      <c r="I2226" s="46"/>
      <c r="J2226" s="32"/>
    </row>
    <row r="2227" spans="2:10" x14ac:dyDescent="0.25">
      <c r="B2227" s="53"/>
      <c r="C2227" s="46"/>
      <c r="D2227" s="46">
        <v>0.85507790811050166</v>
      </c>
      <c r="E2227" s="32">
        <v>0</v>
      </c>
      <c r="G2227" s="53"/>
      <c r="H2227" s="46"/>
      <c r="I2227" s="46"/>
      <c r="J2227" s="32"/>
    </row>
    <row r="2228" spans="2:10" x14ac:dyDescent="0.25">
      <c r="B2228" s="53"/>
      <c r="C2228" s="46"/>
      <c r="D2228" s="46">
        <v>0.85852498907999353</v>
      </c>
      <c r="E2228" s="32">
        <v>0</v>
      </c>
      <c r="G2228" s="53"/>
      <c r="H2228" s="46"/>
      <c r="I2228" s="46"/>
      <c r="J2228" s="32"/>
    </row>
    <row r="2229" spans="2:10" x14ac:dyDescent="0.25">
      <c r="B2229" s="53"/>
      <c r="C2229" s="46"/>
      <c r="D2229" s="46">
        <v>0.85852498907999353</v>
      </c>
      <c r="E2229" s="32">
        <f>$F$1205</f>
        <v>3</v>
      </c>
      <c r="G2229" s="53"/>
      <c r="H2229" s="46"/>
      <c r="I2229" s="46"/>
      <c r="J2229" s="32"/>
    </row>
    <row r="2230" spans="2:10" x14ac:dyDescent="0.25">
      <c r="B2230" s="53"/>
      <c r="C2230" s="46"/>
      <c r="D2230" s="46">
        <v>0.86197207004948528</v>
      </c>
      <c r="E2230" s="32">
        <f>$F$1205</f>
        <v>3</v>
      </c>
      <c r="G2230" s="53"/>
      <c r="H2230" s="46"/>
      <c r="I2230" s="46"/>
      <c r="J2230" s="32"/>
    </row>
    <row r="2231" spans="2:10" x14ac:dyDescent="0.25">
      <c r="B2231" s="53"/>
      <c r="C2231" s="46"/>
      <c r="D2231" s="46">
        <v>0.86197207004948528</v>
      </c>
      <c r="E2231" s="32">
        <v>0</v>
      </c>
      <c r="G2231" s="53"/>
      <c r="H2231" s="46"/>
      <c r="I2231" s="46"/>
      <c r="J2231" s="32"/>
    </row>
    <row r="2232" spans="2:10" x14ac:dyDescent="0.25">
      <c r="B2232" s="53"/>
      <c r="C2232" s="46"/>
      <c r="D2232" s="46">
        <v>0.86541915101897704</v>
      </c>
      <c r="E2232" s="32">
        <v>0</v>
      </c>
      <c r="G2232" s="53"/>
      <c r="H2232" s="46"/>
      <c r="I2232" s="46"/>
      <c r="J2232" s="32"/>
    </row>
    <row r="2233" spans="2:10" x14ac:dyDescent="0.25">
      <c r="B2233" s="53"/>
      <c r="C2233" s="46"/>
      <c r="D2233" s="46">
        <v>0.86541915101897704</v>
      </c>
      <c r="E2233" s="32">
        <f>$F$1205</f>
        <v>3</v>
      </c>
      <c r="G2233" s="53"/>
      <c r="H2233" s="46"/>
      <c r="I2233" s="46"/>
      <c r="J2233" s="32"/>
    </row>
    <row r="2234" spans="2:10" x14ac:dyDescent="0.25">
      <c r="B2234" s="53"/>
      <c r="C2234" s="46"/>
      <c r="D2234" s="46">
        <v>0.8688662319884688</v>
      </c>
      <c r="E2234" s="32">
        <f>$F$1205</f>
        <v>3</v>
      </c>
      <c r="G2234" s="53"/>
      <c r="H2234" s="46"/>
      <c r="I2234" s="46"/>
      <c r="J2234" s="32"/>
    </row>
    <row r="2235" spans="2:10" x14ac:dyDescent="0.25">
      <c r="B2235" s="53"/>
      <c r="C2235" s="46"/>
      <c r="D2235" s="46">
        <v>0.8688662319884688</v>
      </c>
      <c r="E2235" s="32">
        <v>0</v>
      </c>
      <c r="G2235" s="53"/>
      <c r="H2235" s="46"/>
      <c r="I2235" s="46"/>
      <c r="J2235" s="32"/>
    </row>
    <row r="2236" spans="2:10" x14ac:dyDescent="0.25">
      <c r="B2236" s="53"/>
      <c r="C2236" s="46"/>
      <c r="D2236" s="46">
        <v>0.87231331295796055</v>
      </c>
      <c r="E2236" s="32">
        <v>0</v>
      </c>
      <c r="G2236" s="53"/>
      <c r="H2236" s="46"/>
      <c r="I2236" s="46"/>
      <c r="J2236" s="32"/>
    </row>
    <row r="2237" spans="2:10" x14ac:dyDescent="0.25">
      <c r="B2237" s="53"/>
      <c r="C2237" s="46"/>
      <c r="D2237" s="46">
        <v>0.87231331295796055</v>
      </c>
      <c r="E2237" s="32">
        <f>$F$1205</f>
        <v>3</v>
      </c>
      <c r="G2237" s="53"/>
      <c r="H2237" s="46"/>
      <c r="I2237" s="46"/>
      <c r="J2237" s="32"/>
    </row>
    <row r="2238" spans="2:10" x14ac:dyDescent="0.25">
      <c r="B2238" s="53"/>
      <c r="C2238" s="46"/>
      <c r="D2238" s="46">
        <v>0.87576039392745242</v>
      </c>
      <c r="E2238" s="32">
        <f>$F$1205</f>
        <v>3</v>
      </c>
      <c r="G2238" s="53"/>
      <c r="H2238" s="46"/>
      <c r="I2238" s="46"/>
      <c r="J2238" s="32"/>
    </row>
    <row r="2239" spans="2:10" x14ac:dyDescent="0.25">
      <c r="B2239" s="53"/>
      <c r="C2239" s="46"/>
      <c r="D2239" s="46">
        <v>0.87576039392745242</v>
      </c>
      <c r="E2239" s="32">
        <v>0</v>
      </c>
      <c r="G2239" s="53"/>
      <c r="H2239" s="46"/>
      <c r="I2239" s="46"/>
      <c r="J2239" s="32"/>
    </row>
    <row r="2240" spans="2:10" x14ac:dyDescent="0.25">
      <c r="B2240" s="53"/>
      <c r="C2240" s="46"/>
      <c r="D2240" s="46">
        <v>0.87920747489694417</v>
      </c>
      <c r="E2240" s="32">
        <v>0</v>
      </c>
      <c r="G2240" s="53"/>
      <c r="H2240" s="46"/>
      <c r="I2240" s="46"/>
      <c r="J2240" s="32"/>
    </row>
    <row r="2241" spans="2:10" x14ac:dyDescent="0.25">
      <c r="B2241" s="53"/>
      <c r="C2241" s="46"/>
      <c r="D2241" s="46">
        <v>0.87920747489694417</v>
      </c>
      <c r="E2241" s="32">
        <f>$F$1205</f>
        <v>3</v>
      </c>
      <c r="G2241" s="53"/>
      <c r="H2241" s="46"/>
      <c r="I2241" s="46"/>
      <c r="J2241" s="32"/>
    </row>
    <row r="2242" spans="2:10" x14ac:dyDescent="0.25">
      <c r="B2242" s="53"/>
      <c r="C2242" s="46"/>
      <c r="D2242" s="46">
        <v>0.88265455586643593</v>
      </c>
      <c r="E2242" s="32">
        <f>$F$1205</f>
        <v>3</v>
      </c>
      <c r="G2242" s="53"/>
      <c r="H2242" s="46"/>
      <c r="I2242" s="46"/>
      <c r="J2242" s="32"/>
    </row>
    <row r="2243" spans="2:10" x14ac:dyDescent="0.25">
      <c r="B2243" s="53"/>
      <c r="C2243" s="46"/>
      <c r="D2243" s="46">
        <v>0.88265455586643593</v>
      </c>
      <c r="E2243" s="32">
        <v>0</v>
      </c>
      <c r="G2243" s="53"/>
      <c r="H2243" s="46"/>
      <c r="I2243" s="46"/>
      <c r="J2243" s="32"/>
    </row>
    <row r="2244" spans="2:10" x14ac:dyDescent="0.25">
      <c r="B2244" s="53"/>
      <c r="C2244" s="46"/>
      <c r="D2244" s="46">
        <v>0.88610163683592769</v>
      </c>
      <c r="E2244" s="32">
        <v>0</v>
      </c>
      <c r="G2244" s="53"/>
      <c r="H2244" s="46"/>
      <c r="I2244" s="46"/>
      <c r="J2244" s="32"/>
    </row>
    <row r="2245" spans="2:10" x14ac:dyDescent="0.25">
      <c r="B2245" s="53"/>
      <c r="C2245" s="46"/>
      <c r="D2245" s="46">
        <v>0.88610163683592769</v>
      </c>
      <c r="E2245" s="32">
        <f>$F$1205</f>
        <v>3</v>
      </c>
      <c r="G2245" s="53"/>
      <c r="H2245" s="46"/>
      <c r="I2245" s="46"/>
      <c r="J2245" s="32"/>
    </row>
    <row r="2246" spans="2:10" x14ac:dyDescent="0.25">
      <c r="B2246" s="53"/>
      <c r="C2246" s="46"/>
      <c r="D2246" s="46">
        <v>0.88954871780541955</v>
      </c>
      <c r="E2246" s="32">
        <f>$F$1205</f>
        <v>3</v>
      </c>
      <c r="G2246" s="53"/>
      <c r="H2246" s="46"/>
      <c r="I2246" s="46"/>
      <c r="J2246" s="32"/>
    </row>
    <row r="2247" spans="2:10" x14ac:dyDescent="0.25">
      <c r="B2247" s="53"/>
      <c r="C2247" s="46"/>
      <c r="D2247" s="46">
        <v>0.88954871780541955</v>
      </c>
      <c r="E2247" s="32">
        <v>0</v>
      </c>
      <c r="G2247" s="53"/>
      <c r="H2247" s="46"/>
      <c r="I2247" s="46"/>
      <c r="J2247" s="32"/>
    </row>
    <row r="2248" spans="2:10" x14ac:dyDescent="0.25">
      <c r="B2248" s="53"/>
      <c r="C2248" s="46"/>
      <c r="D2248" s="46">
        <v>0.8914637627884705</v>
      </c>
      <c r="E2248" s="32">
        <v>0</v>
      </c>
      <c r="G2248" s="53"/>
      <c r="H2248" s="46"/>
      <c r="I2248" s="46"/>
      <c r="J2248" s="32"/>
    </row>
    <row r="2249" spans="2:10" x14ac:dyDescent="0.25">
      <c r="B2249" s="53"/>
      <c r="C2249" s="46"/>
      <c r="D2249" s="46">
        <v>0.8914637627884705</v>
      </c>
      <c r="E2249" s="32">
        <f>$F$1205</f>
        <v>3</v>
      </c>
      <c r="G2249" s="53"/>
      <c r="H2249" s="46"/>
      <c r="I2249" s="46"/>
      <c r="J2249" s="32"/>
    </row>
    <row r="2250" spans="2:10" x14ac:dyDescent="0.25">
      <c r="B2250" s="53"/>
      <c r="C2250" s="46"/>
      <c r="D2250" s="46">
        <v>0.8914637627884705</v>
      </c>
      <c r="E2250" s="32">
        <f>$F$1205</f>
        <v>3</v>
      </c>
      <c r="G2250" s="53"/>
      <c r="H2250" s="46"/>
      <c r="I2250" s="46"/>
      <c r="J2250" s="32"/>
    </row>
    <row r="2251" spans="2:10" x14ac:dyDescent="0.25">
      <c r="B2251" s="53"/>
      <c r="C2251" s="46"/>
      <c r="D2251" s="46">
        <v>0.8914637627884705</v>
      </c>
      <c r="E2251" s="32">
        <v>0</v>
      </c>
      <c r="G2251" s="53"/>
      <c r="H2251" s="46"/>
      <c r="I2251" s="46"/>
      <c r="J2251" s="32"/>
    </row>
    <row r="2252" spans="2:10" x14ac:dyDescent="0.25">
      <c r="B2252" s="53"/>
      <c r="C2252" s="46"/>
      <c r="D2252" s="46"/>
      <c r="E2252" s="32"/>
      <c r="G2252" s="53"/>
      <c r="H2252" s="46"/>
      <c r="I2252" s="46"/>
      <c r="J2252" s="32"/>
    </row>
    <row r="2253" spans="2:10" x14ac:dyDescent="0.25">
      <c r="B2253" s="53"/>
      <c r="C2253" s="46"/>
      <c r="D2253" s="46"/>
      <c r="E2253" s="32"/>
      <c r="G2253" s="53"/>
      <c r="H2253" s="46"/>
      <c r="I2253" s="46"/>
      <c r="J2253" s="32"/>
    </row>
    <row r="2254" spans="2:10" x14ac:dyDescent="0.25">
      <c r="B2254" s="53"/>
      <c r="C2254" s="46"/>
      <c r="D2254" s="46"/>
      <c r="E2254" s="32"/>
      <c r="G2254" s="53"/>
      <c r="H2254" s="46"/>
      <c r="I2254" s="46"/>
      <c r="J2254" s="32"/>
    </row>
    <row r="2255" spans="2:10" x14ac:dyDescent="0.25">
      <c r="B2255" s="53"/>
      <c r="C2255" s="46"/>
      <c r="D2255" s="46"/>
      <c r="E2255" s="32"/>
      <c r="G2255" s="53"/>
      <c r="H2255" s="46"/>
      <c r="I2255" s="46"/>
      <c r="J2255" s="32"/>
    </row>
    <row r="2256" spans="2:10" x14ac:dyDescent="0.25">
      <c r="B2256" s="53"/>
      <c r="C2256" s="46"/>
      <c r="D2256" s="46"/>
      <c r="E2256" s="32"/>
      <c r="G2256" s="53"/>
      <c r="H2256" s="46"/>
      <c r="I2256" s="46"/>
      <c r="J2256" s="32"/>
    </row>
    <row r="2257" spans="2:10" x14ac:dyDescent="0.25">
      <c r="B2257" s="53"/>
      <c r="C2257" s="46"/>
      <c r="D2257" s="46"/>
      <c r="E2257" s="32"/>
      <c r="G2257" s="53"/>
      <c r="H2257" s="46"/>
      <c r="I2257" s="46"/>
      <c r="J2257" s="32"/>
    </row>
    <row r="2258" spans="2:10" x14ac:dyDescent="0.25">
      <c r="B2258" s="53"/>
      <c r="C2258" s="46"/>
      <c r="D2258" s="46"/>
      <c r="E2258" s="32"/>
      <c r="G2258" s="53"/>
      <c r="H2258" s="46"/>
      <c r="I2258" s="46"/>
      <c r="J2258" s="32"/>
    </row>
    <row r="2259" spans="2:10" x14ac:dyDescent="0.25">
      <c r="B2259" s="53"/>
      <c r="C2259" s="46"/>
      <c r="D2259" s="46"/>
      <c r="E2259" s="32"/>
      <c r="G2259" s="53"/>
      <c r="H2259" s="46"/>
      <c r="I2259" s="46"/>
      <c r="J2259" s="32"/>
    </row>
    <row r="2260" spans="2:10" x14ac:dyDescent="0.25">
      <c r="B2260" s="53"/>
      <c r="C2260" s="46"/>
      <c r="D2260" s="46"/>
      <c r="E2260" s="32"/>
      <c r="G2260" s="53"/>
      <c r="H2260" s="46"/>
      <c r="I2260" s="46"/>
      <c r="J2260" s="32"/>
    </row>
    <row r="2261" spans="2:10" x14ac:dyDescent="0.25">
      <c r="B2261" s="53"/>
      <c r="C2261" s="46"/>
      <c r="D2261" s="46"/>
      <c r="E2261" s="32"/>
      <c r="G2261" s="53"/>
      <c r="H2261" s="46"/>
      <c r="I2261" s="46"/>
      <c r="J2261" s="32"/>
    </row>
    <row r="2262" spans="2:10" x14ac:dyDescent="0.25">
      <c r="B2262" s="53"/>
      <c r="C2262" s="46"/>
      <c r="D2262" s="46"/>
      <c r="E2262" s="32"/>
      <c r="G2262" s="53"/>
      <c r="H2262" s="46"/>
      <c r="I2262" s="46"/>
      <c r="J2262" s="32"/>
    </row>
    <row r="2263" spans="2:10" x14ac:dyDescent="0.25">
      <c r="B2263" s="53"/>
      <c r="C2263" s="46"/>
      <c r="D2263" s="46"/>
      <c r="E2263" s="32"/>
      <c r="G2263" s="53"/>
      <c r="H2263" s="46"/>
      <c r="I2263" s="46"/>
      <c r="J2263" s="32"/>
    </row>
    <row r="2264" spans="2:10" x14ac:dyDescent="0.25">
      <c r="B2264" s="53"/>
      <c r="C2264" s="46"/>
      <c r="D2264" s="46"/>
      <c r="E2264" s="32"/>
      <c r="G2264" s="53"/>
      <c r="H2264" s="46"/>
      <c r="I2264" s="46"/>
      <c r="J2264" s="32"/>
    </row>
    <row r="2265" spans="2:10" x14ac:dyDescent="0.25">
      <c r="B2265" s="53"/>
      <c r="C2265" s="46"/>
      <c r="D2265" s="46"/>
      <c r="E2265" s="32"/>
      <c r="G2265" s="53"/>
      <c r="H2265" s="46"/>
      <c r="I2265" s="46"/>
      <c r="J2265" s="32"/>
    </row>
    <row r="2266" spans="2:10" x14ac:dyDescent="0.25">
      <c r="B2266" s="53"/>
      <c r="C2266" s="46"/>
      <c r="D2266" s="46"/>
      <c r="E2266" s="32"/>
      <c r="G2266" s="53"/>
      <c r="H2266" s="46"/>
      <c r="I2266" s="46"/>
      <c r="J2266" s="32"/>
    </row>
    <row r="2267" spans="2:10" x14ac:dyDescent="0.25">
      <c r="B2267" s="53"/>
      <c r="C2267" s="46"/>
      <c r="D2267" s="46"/>
      <c r="E2267" s="32"/>
      <c r="G2267" s="53"/>
      <c r="H2267" s="46"/>
      <c r="I2267" s="46"/>
      <c r="J2267" s="32"/>
    </row>
    <row r="2268" spans="2:10" x14ac:dyDescent="0.25">
      <c r="B2268" s="53"/>
      <c r="C2268" s="46"/>
      <c r="D2268" s="46"/>
      <c r="E2268" s="32"/>
      <c r="G2268" s="53"/>
      <c r="H2268" s="46"/>
      <c r="I2268" s="46"/>
      <c r="J2268" s="32"/>
    </row>
    <row r="2269" spans="2:10" x14ac:dyDescent="0.25">
      <c r="B2269" s="53"/>
      <c r="C2269" s="46"/>
      <c r="D2269" s="46"/>
      <c r="E2269" s="32"/>
      <c r="G2269" s="53"/>
      <c r="H2269" s="46"/>
      <c r="I2269" s="46"/>
      <c r="J2269" s="32"/>
    </row>
    <row r="2270" spans="2:10" x14ac:dyDescent="0.25">
      <c r="B2270" s="53"/>
      <c r="C2270" s="46"/>
      <c r="D2270" s="46"/>
      <c r="E2270" s="32"/>
      <c r="G2270" s="53"/>
      <c r="H2270" s="46"/>
      <c r="I2270" s="46"/>
      <c r="J2270" s="32"/>
    </row>
    <row r="2271" spans="2:10" x14ac:dyDescent="0.25">
      <c r="B2271" s="53"/>
      <c r="C2271" s="46"/>
      <c r="D2271" s="46"/>
      <c r="E2271" s="32"/>
      <c r="G2271" s="53"/>
      <c r="H2271" s="46"/>
      <c r="I2271" s="46"/>
      <c r="J2271" s="32"/>
    </row>
    <row r="2272" spans="2:10" x14ac:dyDescent="0.25">
      <c r="B2272" s="53"/>
      <c r="C2272" s="46"/>
      <c r="D2272" s="46"/>
      <c r="E2272" s="32"/>
      <c r="G2272" s="53"/>
      <c r="H2272" s="46"/>
      <c r="I2272" s="46"/>
      <c r="J2272" s="32"/>
    </row>
    <row r="2273" spans="2:10" x14ac:dyDescent="0.25">
      <c r="B2273" s="53"/>
      <c r="C2273" s="46"/>
      <c r="D2273" s="46"/>
      <c r="E2273" s="32"/>
      <c r="G2273" s="53"/>
      <c r="H2273" s="46"/>
      <c r="I2273" s="46"/>
      <c r="J2273" s="32"/>
    </row>
    <row r="2274" spans="2:10" x14ac:dyDescent="0.25">
      <c r="B2274" s="53"/>
      <c r="C2274" s="46"/>
      <c r="D2274" s="46"/>
      <c r="E2274" s="32"/>
      <c r="G2274" s="53"/>
      <c r="H2274" s="46"/>
      <c r="I2274" s="46"/>
      <c r="J2274" s="32"/>
    </row>
    <row r="2275" spans="2:10" x14ac:dyDescent="0.25">
      <c r="B2275" s="53"/>
      <c r="C2275" s="46"/>
      <c r="D2275" s="46"/>
      <c r="E2275" s="32"/>
      <c r="G2275" s="53"/>
      <c r="H2275" s="46"/>
      <c r="I2275" s="46"/>
      <c r="J2275" s="32"/>
    </row>
    <row r="2276" spans="2:10" x14ac:dyDescent="0.25">
      <c r="B2276" s="53"/>
      <c r="C2276" s="46"/>
      <c r="D2276" s="46"/>
      <c r="E2276" s="32"/>
      <c r="G2276" s="53"/>
      <c r="H2276" s="46"/>
      <c r="I2276" s="46"/>
      <c r="J2276" s="32"/>
    </row>
    <row r="2277" spans="2:10" x14ac:dyDescent="0.25">
      <c r="B2277" s="53"/>
      <c r="C2277" s="46"/>
      <c r="D2277" s="46"/>
      <c r="E2277" s="32"/>
      <c r="G2277" s="53"/>
      <c r="H2277" s="46"/>
      <c r="I2277" s="46"/>
      <c r="J2277" s="32"/>
    </row>
    <row r="2278" spans="2:10" x14ac:dyDescent="0.25">
      <c r="B2278" s="53"/>
      <c r="C2278" s="46"/>
      <c r="D2278" s="46"/>
      <c r="E2278" s="32"/>
      <c r="G2278" s="53"/>
      <c r="H2278" s="46"/>
      <c r="I2278" s="46"/>
      <c r="J2278" s="32"/>
    </row>
    <row r="2279" spans="2:10" x14ac:dyDescent="0.25">
      <c r="B2279" s="53"/>
      <c r="C2279" s="46"/>
      <c r="D2279" s="46"/>
      <c r="E2279" s="32"/>
      <c r="G2279" s="53"/>
      <c r="H2279" s="46"/>
      <c r="I2279" s="46"/>
      <c r="J2279" s="32"/>
    </row>
    <row r="2280" spans="2:10" x14ac:dyDescent="0.25">
      <c r="B2280" s="53"/>
      <c r="C2280" s="46"/>
      <c r="D2280" s="46"/>
      <c r="E2280" s="32"/>
      <c r="G2280" s="53"/>
      <c r="H2280" s="46"/>
      <c r="I2280" s="46"/>
      <c r="J2280" s="32"/>
    </row>
    <row r="2281" spans="2:10" x14ac:dyDescent="0.25">
      <c r="B2281" s="53"/>
      <c r="C2281" s="46"/>
      <c r="D2281" s="46"/>
      <c r="E2281" s="32"/>
      <c r="G2281" s="53"/>
      <c r="H2281" s="46"/>
      <c r="I2281" s="46"/>
      <c r="J2281" s="32"/>
    </row>
    <row r="2282" spans="2:10" x14ac:dyDescent="0.25">
      <c r="B2282" s="53"/>
      <c r="C2282" s="46"/>
      <c r="D2282" s="46"/>
      <c r="E2282" s="32"/>
      <c r="G2282" s="53"/>
      <c r="H2282" s="46"/>
      <c r="I2282" s="46"/>
      <c r="J2282" s="32"/>
    </row>
    <row r="2283" spans="2:10" x14ac:dyDescent="0.25">
      <c r="B2283" s="53"/>
      <c r="C2283" s="46"/>
      <c r="D2283" s="46"/>
      <c r="E2283" s="32"/>
      <c r="G2283" s="53"/>
      <c r="H2283" s="46"/>
      <c r="I2283" s="46"/>
      <c r="J2283" s="32"/>
    </row>
    <row r="2284" spans="2:10" x14ac:dyDescent="0.25">
      <c r="B2284" s="53"/>
      <c r="C2284" s="46"/>
      <c r="D2284" s="46"/>
      <c r="E2284" s="32"/>
      <c r="G2284" s="53"/>
      <c r="H2284" s="46"/>
      <c r="I2284" s="46"/>
      <c r="J2284" s="32"/>
    </row>
    <row r="2285" spans="2:10" x14ac:dyDescent="0.25">
      <c r="B2285" s="53"/>
      <c r="C2285" s="46"/>
      <c r="D2285" s="46"/>
      <c r="E2285" s="32"/>
      <c r="G2285" s="53"/>
      <c r="H2285" s="46"/>
      <c r="I2285" s="46"/>
      <c r="J2285" s="32"/>
    </row>
    <row r="2286" spans="2:10" x14ac:dyDescent="0.25">
      <c r="B2286" s="53"/>
      <c r="C2286" s="46"/>
      <c r="D2286" s="46"/>
      <c r="E2286" s="32"/>
      <c r="G2286" s="53"/>
      <c r="H2286" s="46"/>
      <c r="I2286" s="46"/>
      <c r="J2286" s="32"/>
    </row>
    <row r="2287" spans="2:10" x14ac:dyDescent="0.25">
      <c r="B2287" s="53"/>
      <c r="C2287" s="46"/>
      <c r="D2287" s="46"/>
      <c r="E2287" s="32"/>
      <c r="G2287" s="53"/>
      <c r="H2287" s="46"/>
      <c r="I2287" s="46"/>
      <c r="J2287" s="32"/>
    </row>
    <row r="2288" spans="2:10" x14ac:dyDescent="0.25">
      <c r="B2288" s="53"/>
      <c r="C2288" s="46"/>
      <c r="D2288" s="46"/>
      <c r="E2288" s="32"/>
      <c r="G2288" s="53"/>
      <c r="H2288" s="46"/>
      <c r="I2288" s="46"/>
      <c r="J2288" s="32"/>
    </row>
    <row r="2289" spans="2:10" x14ac:dyDescent="0.25">
      <c r="B2289" s="53"/>
      <c r="C2289" s="46"/>
      <c r="D2289" s="46"/>
      <c r="E2289" s="32"/>
      <c r="G2289" s="53"/>
      <c r="H2289" s="46"/>
      <c r="I2289" s="46"/>
      <c r="J2289" s="32"/>
    </row>
    <row r="2290" spans="2:10" x14ac:dyDescent="0.25">
      <c r="B2290" s="53"/>
      <c r="C2290" s="46"/>
      <c r="D2290" s="46"/>
      <c r="E2290" s="32"/>
      <c r="G2290" s="53"/>
      <c r="H2290" s="46"/>
      <c r="I2290" s="46"/>
      <c r="J2290" s="32"/>
    </row>
    <row r="2291" spans="2:10" x14ac:dyDescent="0.25">
      <c r="B2291" s="53"/>
      <c r="C2291" s="46"/>
      <c r="D2291" s="46"/>
      <c r="E2291" s="32"/>
      <c r="G2291" s="53"/>
      <c r="H2291" s="46"/>
      <c r="I2291" s="46"/>
      <c r="J2291" s="32"/>
    </row>
    <row r="2292" spans="2:10" x14ac:dyDescent="0.25">
      <c r="B2292" s="53"/>
      <c r="C2292" s="46"/>
      <c r="D2292" s="46"/>
      <c r="E2292" s="32"/>
      <c r="G2292" s="53"/>
      <c r="H2292" s="46"/>
      <c r="I2292" s="46"/>
      <c r="J2292" s="32"/>
    </row>
    <row r="2293" spans="2:10" x14ac:dyDescent="0.25">
      <c r="B2293" s="53"/>
      <c r="C2293" s="46"/>
      <c r="D2293" s="46"/>
      <c r="E2293" s="32"/>
      <c r="G2293" s="53"/>
      <c r="H2293" s="46"/>
      <c r="I2293" s="46"/>
      <c r="J2293" s="32"/>
    </row>
    <row r="2294" spans="2:10" x14ac:dyDescent="0.25">
      <c r="B2294" s="53"/>
      <c r="C2294" s="46"/>
      <c r="D2294" s="46"/>
      <c r="E2294" s="32"/>
      <c r="G2294" s="53"/>
      <c r="H2294" s="46"/>
      <c r="I2294" s="46"/>
      <c r="J2294" s="32"/>
    </row>
    <row r="2295" spans="2:10" x14ac:dyDescent="0.25">
      <c r="B2295" s="53"/>
      <c r="C2295" s="46"/>
      <c r="D2295" s="46"/>
      <c r="E2295" s="32"/>
      <c r="G2295" s="53"/>
      <c r="H2295" s="46"/>
      <c r="I2295" s="46"/>
      <c r="J2295" s="32"/>
    </row>
    <row r="2296" spans="2:10" x14ac:dyDescent="0.25">
      <c r="B2296" s="53"/>
      <c r="C2296" s="46"/>
      <c r="D2296" s="46"/>
      <c r="E2296" s="32"/>
      <c r="G2296" s="53"/>
      <c r="H2296" s="46"/>
      <c r="I2296" s="46"/>
      <c r="J2296" s="32"/>
    </row>
    <row r="2297" spans="2:10" x14ac:dyDescent="0.25">
      <c r="B2297" s="53"/>
      <c r="C2297" s="46"/>
      <c r="D2297" s="46"/>
      <c r="E2297" s="32"/>
      <c r="G2297" s="53"/>
      <c r="H2297" s="46"/>
      <c r="I2297" s="46"/>
      <c r="J2297" s="32"/>
    </row>
    <row r="2298" spans="2:10" ht="15.75" thickBot="1" x14ac:dyDescent="0.3">
      <c r="B2298" s="53"/>
      <c r="C2298" s="46"/>
      <c r="D2298" s="46"/>
      <c r="E2298" s="32"/>
      <c r="G2298" s="54"/>
      <c r="H2298" s="47"/>
      <c r="I2298" s="47"/>
      <c r="J2298" s="33"/>
    </row>
    <row r="2299" spans="2:10" x14ac:dyDescent="0.25">
      <c r="B2299" s="53"/>
      <c r="C2299" s="46"/>
      <c r="D2299" s="46"/>
      <c r="E2299" s="32"/>
    </row>
    <row r="2300" spans="2:10" x14ac:dyDescent="0.25">
      <c r="B2300" s="53"/>
      <c r="C2300" s="46"/>
      <c r="D2300" s="46"/>
      <c r="E2300" s="32"/>
    </row>
    <row r="2301" spans="2:10" x14ac:dyDescent="0.25">
      <c r="B2301" s="53"/>
      <c r="C2301" s="46"/>
      <c r="D2301" s="46"/>
      <c r="E2301" s="32"/>
    </row>
    <row r="2302" spans="2:10" x14ac:dyDescent="0.25">
      <c r="B2302" s="53"/>
      <c r="C2302" s="46"/>
      <c r="D2302" s="46"/>
      <c r="E2302" s="32"/>
    </row>
    <row r="2303" spans="2:10" x14ac:dyDescent="0.25">
      <c r="B2303" s="53"/>
      <c r="C2303" s="46"/>
      <c r="D2303" s="46"/>
      <c r="E2303" s="32"/>
    </row>
    <row r="2304" spans="2:10" x14ac:dyDescent="0.25">
      <c r="B2304" s="53"/>
      <c r="C2304" s="46"/>
      <c r="D2304" s="46"/>
      <c r="E2304" s="32"/>
    </row>
    <row r="2305" spans="2:5" x14ac:dyDescent="0.25">
      <c r="B2305" s="53"/>
      <c r="C2305" s="46"/>
      <c r="D2305" s="46"/>
      <c r="E2305" s="32"/>
    </row>
    <row r="2306" spans="2:5" x14ac:dyDescent="0.25">
      <c r="B2306" s="53"/>
      <c r="C2306" s="46"/>
      <c r="D2306" s="46"/>
      <c r="E2306" s="32"/>
    </row>
    <row r="2307" spans="2:5" x14ac:dyDescent="0.25">
      <c r="B2307" s="53"/>
      <c r="C2307" s="46"/>
      <c r="D2307" s="46"/>
      <c r="E2307" s="32"/>
    </row>
    <row r="2308" spans="2:5" x14ac:dyDescent="0.25">
      <c r="B2308" s="53"/>
      <c r="C2308" s="46"/>
      <c r="D2308" s="46"/>
      <c r="E2308" s="32"/>
    </row>
    <row r="2309" spans="2:5" x14ac:dyDescent="0.25">
      <c r="B2309" s="53"/>
      <c r="C2309" s="46"/>
      <c r="D2309" s="46"/>
      <c r="E2309" s="32"/>
    </row>
    <row r="2310" spans="2:5" x14ac:dyDescent="0.25">
      <c r="B2310" s="53"/>
      <c r="C2310" s="46"/>
      <c r="D2310" s="46"/>
      <c r="E2310" s="32"/>
    </row>
    <row r="2311" spans="2:5" x14ac:dyDescent="0.25">
      <c r="B2311" s="53"/>
      <c r="C2311" s="46"/>
      <c r="D2311" s="46"/>
      <c r="E2311" s="32"/>
    </row>
    <row r="2312" spans="2:5" x14ac:dyDescent="0.25">
      <c r="B2312" s="53"/>
      <c r="C2312" s="46"/>
      <c r="D2312" s="46"/>
      <c r="E2312" s="32"/>
    </row>
    <row r="2313" spans="2:5" x14ac:dyDescent="0.25">
      <c r="B2313" s="53"/>
      <c r="C2313" s="46"/>
      <c r="D2313" s="46"/>
      <c r="E2313" s="32"/>
    </row>
    <row r="2314" spans="2:5" x14ac:dyDescent="0.25">
      <c r="B2314" s="53"/>
      <c r="C2314" s="46"/>
      <c r="D2314" s="46"/>
      <c r="E2314" s="32"/>
    </row>
    <row r="2315" spans="2:5" x14ac:dyDescent="0.25">
      <c r="B2315" s="53"/>
      <c r="C2315" s="46"/>
      <c r="D2315" s="46"/>
      <c r="E2315" s="32"/>
    </row>
    <row r="2316" spans="2:5" x14ac:dyDescent="0.25">
      <c r="B2316" s="53"/>
      <c r="C2316" s="46"/>
      <c r="D2316" s="46"/>
      <c r="E2316" s="32"/>
    </row>
    <row r="2317" spans="2:5" x14ac:dyDescent="0.25">
      <c r="B2317" s="53"/>
      <c r="C2317" s="46"/>
      <c r="D2317" s="46"/>
      <c r="E2317" s="32"/>
    </row>
    <row r="2318" spans="2:5" x14ac:dyDescent="0.25">
      <c r="B2318" s="53"/>
      <c r="C2318" s="46"/>
      <c r="D2318" s="46"/>
      <c r="E2318" s="32"/>
    </row>
    <row r="2319" spans="2:5" x14ac:dyDescent="0.25">
      <c r="B2319" s="53"/>
      <c r="C2319" s="46"/>
      <c r="D2319" s="46"/>
      <c r="E2319" s="32"/>
    </row>
    <row r="2320" spans="2:5" x14ac:dyDescent="0.25">
      <c r="B2320" s="53"/>
      <c r="C2320" s="46"/>
      <c r="D2320" s="46"/>
      <c r="E2320" s="32"/>
    </row>
    <row r="2321" spans="2:5" x14ac:dyDescent="0.25">
      <c r="B2321" s="53"/>
      <c r="C2321" s="46"/>
      <c r="D2321" s="46"/>
      <c r="E2321" s="32"/>
    </row>
    <row r="2322" spans="2:5" x14ac:dyDescent="0.25">
      <c r="B2322" s="53"/>
      <c r="C2322" s="46"/>
      <c r="D2322" s="46"/>
      <c r="E2322" s="32"/>
    </row>
    <row r="2323" spans="2:5" x14ac:dyDescent="0.25">
      <c r="B2323" s="53"/>
      <c r="C2323" s="46"/>
      <c r="D2323" s="46"/>
      <c r="E2323" s="32"/>
    </row>
    <row r="2324" spans="2:5" x14ac:dyDescent="0.25">
      <c r="B2324" s="53"/>
      <c r="C2324" s="46"/>
      <c r="D2324" s="46"/>
      <c r="E2324" s="32"/>
    </row>
    <row r="2325" spans="2:5" x14ac:dyDescent="0.25">
      <c r="B2325" s="53"/>
      <c r="C2325" s="46"/>
      <c r="D2325" s="46"/>
      <c r="E2325" s="32"/>
    </row>
    <row r="2326" spans="2:5" x14ac:dyDescent="0.25">
      <c r="B2326" s="53"/>
      <c r="C2326" s="46"/>
      <c r="D2326" s="46"/>
      <c r="E2326" s="32"/>
    </row>
    <row r="2327" spans="2:5" x14ac:dyDescent="0.25">
      <c r="B2327" s="53"/>
      <c r="C2327" s="46"/>
      <c r="D2327" s="46"/>
      <c r="E2327" s="32"/>
    </row>
    <row r="2328" spans="2:5" x14ac:dyDescent="0.25">
      <c r="B2328" s="53"/>
      <c r="C2328" s="46"/>
      <c r="D2328" s="46"/>
      <c r="E2328" s="32"/>
    </row>
    <row r="2329" spans="2:5" x14ac:dyDescent="0.25">
      <c r="B2329" s="53"/>
      <c r="C2329" s="46"/>
      <c r="D2329" s="46"/>
      <c r="E2329" s="32"/>
    </row>
    <row r="2330" spans="2:5" x14ac:dyDescent="0.25">
      <c r="B2330" s="53"/>
      <c r="C2330" s="46"/>
      <c r="D2330" s="46"/>
      <c r="E2330" s="32"/>
    </row>
    <row r="2331" spans="2:5" x14ac:dyDescent="0.25">
      <c r="B2331" s="53"/>
      <c r="C2331" s="46"/>
      <c r="D2331" s="46"/>
      <c r="E2331" s="32"/>
    </row>
    <row r="2332" spans="2:5" x14ac:dyDescent="0.25">
      <c r="B2332" s="53"/>
      <c r="C2332" s="46"/>
      <c r="D2332" s="46"/>
      <c r="E2332" s="32"/>
    </row>
    <row r="2333" spans="2:5" x14ac:dyDescent="0.25">
      <c r="B2333" s="53"/>
      <c r="C2333" s="46"/>
      <c r="D2333" s="46"/>
      <c r="E2333" s="32"/>
    </row>
    <row r="2334" spans="2:5" x14ac:dyDescent="0.25">
      <c r="B2334" s="53"/>
      <c r="C2334" s="46"/>
      <c r="D2334" s="46"/>
      <c r="E2334" s="32"/>
    </row>
    <row r="2335" spans="2:5" x14ac:dyDescent="0.25">
      <c r="B2335" s="53"/>
      <c r="C2335" s="46"/>
      <c r="D2335" s="46"/>
      <c r="E2335" s="32"/>
    </row>
    <row r="2336" spans="2:5" x14ac:dyDescent="0.25">
      <c r="B2336" s="53"/>
      <c r="C2336" s="46"/>
      <c r="D2336" s="46"/>
      <c r="E2336" s="32"/>
    </row>
    <row r="2337" spans="2:5" x14ac:dyDescent="0.25">
      <c r="B2337" s="53"/>
      <c r="C2337" s="46"/>
      <c r="D2337" s="46"/>
      <c r="E2337" s="32"/>
    </row>
    <row r="2338" spans="2:5" x14ac:dyDescent="0.25">
      <c r="B2338" s="53"/>
      <c r="C2338" s="46"/>
      <c r="D2338" s="46"/>
      <c r="E2338" s="32"/>
    </row>
    <row r="2339" spans="2:5" x14ac:dyDescent="0.25">
      <c r="B2339" s="53"/>
      <c r="C2339" s="46"/>
      <c r="D2339" s="46"/>
      <c r="E2339" s="32"/>
    </row>
    <row r="2340" spans="2:5" x14ac:dyDescent="0.25">
      <c r="B2340" s="53"/>
      <c r="C2340" s="46"/>
      <c r="D2340" s="46"/>
      <c r="E2340" s="32"/>
    </row>
    <row r="2341" spans="2:5" x14ac:dyDescent="0.25">
      <c r="B2341" s="53"/>
      <c r="C2341" s="46"/>
      <c r="D2341" s="46"/>
      <c r="E2341" s="32"/>
    </row>
    <row r="2342" spans="2:5" x14ac:dyDescent="0.25">
      <c r="B2342" s="53"/>
      <c r="C2342" s="46"/>
      <c r="D2342" s="46"/>
      <c r="E2342" s="32"/>
    </row>
    <row r="2343" spans="2:5" x14ac:dyDescent="0.25">
      <c r="B2343" s="53"/>
      <c r="C2343" s="46"/>
      <c r="D2343" s="46"/>
      <c r="E2343" s="32"/>
    </row>
    <row r="2344" spans="2:5" x14ac:dyDescent="0.25">
      <c r="B2344" s="53"/>
      <c r="C2344" s="46"/>
      <c r="D2344" s="46"/>
      <c r="E2344" s="32"/>
    </row>
    <row r="2345" spans="2:5" x14ac:dyDescent="0.25">
      <c r="B2345" s="53"/>
      <c r="C2345" s="46"/>
      <c r="D2345" s="46"/>
      <c r="E2345" s="32"/>
    </row>
    <row r="2346" spans="2:5" x14ac:dyDescent="0.25">
      <c r="B2346" s="53"/>
      <c r="C2346" s="46"/>
      <c r="D2346" s="46"/>
      <c r="E2346" s="32"/>
    </row>
    <row r="2347" spans="2:5" x14ac:dyDescent="0.25">
      <c r="B2347" s="53"/>
      <c r="C2347" s="46"/>
      <c r="D2347" s="46"/>
      <c r="E2347" s="32"/>
    </row>
    <row r="2348" spans="2:5" x14ac:dyDescent="0.25">
      <c r="B2348" s="53"/>
      <c r="C2348" s="46"/>
      <c r="D2348" s="46"/>
      <c r="E2348" s="32"/>
    </row>
    <row r="2349" spans="2:5" x14ac:dyDescent="0.25">
      <c r="B2349" s="53"/>
      <c r="C2349" s="46"/>
      <c r="D2349" s="46"/>
      <c r="E2349" s="32"/>
    </row>
    <row r="2350" spans="2:5" x14ac:dyDescent="0.25">
      <c r="B2350" s="53"/>
      <c r="C2350" s="46"/>
      <c r="D2350" s="46"/>
      <c r="E2350" s="32"/>
    </row>
    <row r="2351" spans="2:5" x14ac:dyDescent="0.25">
      <c r="B2351" s="53"/>
      <c r="C2351" s="46"/>
      <c r="D2351" s="46"/>
      <c r="E2351" s="32"/>
    </row>
    <row r="2352" spans="2:5" x14ac:dyDescent="0.25">
      <c r="B2352" s="53"/>
      <c r="C2352" s="46"/>
      <c r="D2352" s="46"/>
      <c r="E2352" s="32"/>
    </row>
    <row r="2353" spans="2:5" x14ac:dyDescent="0.25">
      <c r="B2353" s="53"/>
      <c r="C2353" s="46"/>
      <c r="D2353" s="46"/>
      <c r="E2353" s="32"/>
    </row>
    <row r="2354" spans="2:5" x14ac:dyDescent="0.25">
      <c r="B2354" s="53"/>
      <c r="C2354" s="46"/>
      <c r="D2354" s="46"/>
      <c r="E2354" s="32"/>
    </row>
    <row r="2355" spans="2:5" x14ac:dyDescent="0.25">
      <c r="B2355" s="53"/>
      <c r="C2355" s="46"/>
      <c r="D2355" s="46"/>
      <c r="E2355" s="32"/>
    </row>
    <row r="2356" spans="2:5" x14ac:dyDescent="0.25">
      <c r="B2356" s="53"/>
      <c r="C2356" s="46"/>
      <c r="D2356" s="46"/>
      <c r="E2356" s="32"/>
    </row>
    <row r="2357" spans="2:5" x14ac:dyDescent="0.25">
      <c r="B2357" s="53"/>
      <c r="C2357" s="46"/>
      <c r="D2357" s="46"/>
      <c r="E2357" s="32"/>
    </row>
    <row r="2358" spans="2:5" x14ac:dyDescent="0.25">
      <c r="B2358" s="53"/>
      <c r="C2358" s="46"/>
      <c r="D2358" s="46"/>
      <c r="E2358" s="32"/>
    </row>
    <row r="2359" spans="2:5" x14ac:dyDescent="0.25">
      <c r="B2359" s="53"/>
      <c r="C2359" s="46"/>
      <c r="D2359" s="46"/>
      <c r="E2359" s="32"/>
    </row>
    <row r="2360" spans="2:5" x14ac:dyDescent="0.25">
      <c r="B2360" s="53"/>
      <c r="C2360" s="46"/>
      <c r="D2360" s="46"/>
      <c r="E2360" s="32"/>
    </row>
    <row r="2361" spans="2:5" x14ac:dyDescent="0.25">
      <c r="B2361" s="53"/>
      <c r="C2361" s="46"/>
      <c r="D2361" s="46"/>
      <c r="E2361" s="32"/>
    </row>
    <row r="2362" spans="2:5" x14ac:dyDescent="0.25">
      <c r="B2362" s="53"/>
      <c r="C2362" s="46"/>
      <c r="D2362" s="46"/>
      <c r="E2362" s="32"/>
    </row>
    <row r="2363" spans="2:5" x14ac:dyDescent="0.25">
      <c r="B2363" s="53"/>
      <c r="C2363" s="46"/>
      <c r="D2363" s="46"/>
      <c r="E2363" s="32"/>
    </row>
    <row r="2364" spans="2:5" x14ac:dyDescent="0.25">
      <c r="B2364" s="53"/>
      <c r="C2364" s="46"/>
      <c r="D2364" s="46"/>
      <c r="E2364" s="32"/>
    </row>
    <row r="2365" spans="2:5" x14ac:dyDescent="0.25">
      <c r="B2365" s="53"/>
      <c r="C2365" s="46"/>
      <c r="D2365" s="46"/>
      <c r="E2365" s="32"/>
    </row>
    <row r="2366" spans="2:5" x14ac:dyDescent="0.25">
      <c r="B2366" s="53"/>
      <c r="C2366" s="46"/>
      <c r="D2366" s="46"/>
      <c r="E2366" s="32"/>
    </row>
    <row r="2367" spans="2:5" x14ac:dyDescent="0.25">
      <c r="B2367" s="53"/>
      <c r="C2367" s="46"/>
      <c r="D2367" s="46"/>
      <c r="E2367" s="32"/>
    </row>
    <row r="2368" spans="2:5" x14ac:dyDescent="0.25">
      <c r="B2368" s="53"/>
      <c r="C2368" s="46"/>
      <c r="D2368" s="46"/>
      <c r="E2368" s="32"/>
    </row>
    <row r="2369" spans="2:5" x14ac:dyDescent="0.25">
      <c r="B2369" s="53"/>
      <c r="C2369" s="46"/>
      <c r="D2369" s="46"/>
      <c r="E2369" s="32"/>
    </row>
    <row r="2370" spans="2:5" x14ac:dyDescent="0.25">
      <c r="B2370" s="53"/>
      <c r="C2370" s="46"/>
      <c r="D2370" s="46"/>
      <c r="E2370" s="32"/>
    </row>
    <row r="2371" spans="2:5" x14ac:dyDescent="0.25">
      <c r="B2371" s="53"/>
      <c r="C2371" s="46"/>
      <c r="D2371" s="46"/>
      <c r="E2371" s="32"/>
    </row>
    <row r="2372" spans="2:5" x14ac:dyDescent="0.25">
      <c r="B2372" s="53"/>
      <c r="C2372" s="46"/>
      <c r="D2372" s="46"/>
      <c r="E2372" s="32"/>
    </row>
    <row r="2373" spans="2:5" x14ac:dyDescent="0.25">
      <c r="B2373" s="53"/>
      <c r="C2373" s="46"/>
      <c r="D2373" s="46"/>
      <c r="E2373" s="32"/>
    </row>
    <row r="2374" spans="2:5" x14ac:dyDescent="0.25">
      <c r="B2374" s="53"/>
      <c r="C2374" s="46"/>
      <c r="D2374" s="46"/>
      <c r="E2374" s="32"/>
    </row>
    <row r="2375" spans="2:5" x14ac:dyDescent="0.25">
      <c r="B2375" s="53"/>
      <c r="C2375" s="46"/>
      <c r="D2375" s="46"/>
      <c r="E2375" s="32"/>
    </row>
    <row r="2376" spans="2:5" x14ac:dyDescent="0.25">
      <c r="B2376" s="53"/>
      <c r="C2376" s="46"/>
      <c r="D2376" s="46"/>
      <c r="E2376" s="32"/>
    </row>
    <row r="2377" spans="2:5" x14ac:dyDescent="0.25">
      <c r="B2377" s="53"/>
      <c r="C2377" s="46"/>
      <c r="D2377" s="46"/>
      <c r="E2377" s="32"/>
    </row>
    <row r="2378" spans="2:5" x14ac:dyDescent="0.25">
      <c r="B2378" s="53"/>
      <c r="C2378" s="46"/>
      <c r="D2378" s="46"/>
      <c r="E2378" s="32"/>
    </row>
    <row r="2379" spans="2:5" x14ac:dyDescent="0.25">
      <c r="B2379" s="53"/>
      <c r="C2379" s="46"/>
      <c r="D2379" s="46"/>
      <c r="E2379" s="32"/>
    </row>
    <row r="2380" spans="2:5" x14ac:dyDescent="0.25">
      <c r="B2380" s="53"/>
      <c r="C2380" s="46"/>
      <c r="D2380" s="46"/>
      <c r="E2380" s="32"/>
    </row>
    <row r="2381" spans="2:5" x14ac:dyDescent="0.25">
      <c r="B2381" s="53"/>
      <c r="C2381" s="46"/>
      <c r="D2381" s="46"/>
      <c r="E2381" s="32"/>
    </row>
    <row r="2382" spans="2:5" x14ac:dyDescent="0.25">
      <c r="B2382" s="53"/>
      <c r="C2382" s="46"/>
      <c r="D2382" s="46"/>
      <c r="E2382" s="32"/>
    </row>
    <row r="2383" spans="2:5" x14ac:dyDescent="0.25">
      <c r="B2383" s="53"/>
      <c r="C2383" s="46"/>
      <c r="D2383" s="46"/>
      <c r="E2383" s="32"/>
    </row>
    <row r="2384" spans="2:5" x14ac:dyDescent="0.25">
      <c r="B2384" s="53"/>
      <c r="C2384" s="46"/>
      <c r="D2384" s="46"/>
      <c r="E2384" s="32"/>
    </row>
    <row r="2385" spans="2:5" x14ac:dyDescent="0.25">
      <c r="B2385" s="53"/>
      <c r="C2385" s="46"/>
      <c r="D2385" s="46"/>
      <c r="E2385" s="32"/>
    </row>
    <row r="2386" spans="2:5" x14ac:dyDescent="0.25">
      <c r="B2386" s="53"/>
      <c r="C2386" s="46"/>
      <c r="D2386" s="46"/>
      <c r="E2386" s="32"/>
    </row>
    <row r="2387" spans="2:5" x14ac:dyDescent="0.25">
      <c r="B2387" s="53"/>
      <c r="C2387" s="46"/>
      <c r="D2387" s="46"/>
      <c r="E2387" s="32"/>
    </row>
    <row r="2388" spans="2:5" x14ac:dyDescent="0.25">
      <c r="B2388" s="53"/>
      <c r="C2388" s="46"/>
      <c r="D2388" s="46"/>
      <c r="E2388" s="32"/>
    </row>
    <row r="2389" spans="2:5" x14ac:dyDescent="0.25">
      <c r="B2389" s="53"/>
      <c r="C2389" s="46"/>
      <c r="D2389" s="46"/>
      <c r="E2389" s="32"/>
    </row>
    <row r="2390" spans="2:5" x14ac:dyDescent="0.25">
      <c r="B2390" s="53"/>
      <c r="C2390" s="46"/>
      <c r="D2390" s="46"/>
      <c r="E2390" s="32"/>
    </row>
    <row r="2391" spans="2:5" x14ac:dyDescent="0.25">
      <c r="B2391" s="53"/>
      <c r="C2391" s="46"/>
      <c r="D2391" s="46"/>
      <c r="E2391" s="32"/>
    </row>
    <row r="2392" spans="2:5" x14ac:dyDescent="0.25">
      <c r="B2392" s="53"/>
      <c r="C2392" s="46"/>
      <c r="D2392" s="46"/>
      <c r="E2392" s="32"/>
    </row>
    <row r="2393" spans="2:5" x14ac:dyDescent="0.25">
      <c r="B2393" s="53"/>
      <c r="C2393" s="46"/>
      <c r="D2393" s="46"/>
      <c r="E2393" s="32"/>
    </row>
    <row r="2394" spans="2:5" x14ac:dyDescent="0.25">
      <c r="B2394" s="53"/>
      <c r="C2394" s="46"/>
      <c r="D2394" s="46"/>
      <c r="E2394" s="32"/>
    </row>
    <row r="2395" spans="2:5" x14ac:dyDescent="0.25">
      <c r="B2395" s="53"/>
      <c r="C2395" s="46"/>
      <c r="D2395" s="46"/>
      <c r="E2395" s="32"/>
    </row>
    <row r="2396" spans="2:5" x14ac:dyDescent="0.25">
      <c r="B2396" s="53"/>
      <c r="C2396" s="46"/>
      <c r="D2396" s="46"/>
      <c r="E2396" s="32"/>
    </row>
    <row r="2397" spans="2:5" x14ac:dyDescent="0.25">
      <c r="B2397" s="53"/>
      <c r="C2397" s="46"/>
      <c r="D2397" s="46"/>
      <c r="E2397" s="32"/>
    </row>
    <row r="2398" spans="2:5" x14ac:dyDescent="0.25">
      <c r="B2398" s="53"/>
      <c r="C2398" s="46"/>
      <c r="D2398" s="46"/>
      <c r="E2398" s="32"/>
    </row>
    <row r="2399" spans="2:5" x14ac:dyDescent="0.25">
      <c r="B2399" s="53"/>
      <c r="C2399" s="46"/>
      <c r="D2399" s="46"/>
      <c r="E2399" s="32"/>
    </row>
    <row r="2400" spans="2:5" x14ac:dyDescent="0.25">
      <c r="B2400" s="53"/>
      <c r="C2400" s="46"/>
      <c r="D2400" s="46"/>
      <c r="E2400" s="32"/>
    </row>
    <row r="2401" spans="2:5" x14ac:dyDescent="0.25">
      <c r="B2401" s="53"/>
      <c r="C2401" s="46"/>
      <c r="D2401" s="46"/>
      <c r="E2401" s="32"/>
    </row>
    <row r="2402" spans="2:5" x14ac:dyDescent="0.25">
      <c r="B2402" s="53"/>
      <c r="C2402" s="46"/>
      <c r="D2402" s="46"/>
      <c r="E2402" s="32"/>
    </row>
    <row r="2403" spans="2:5" x14ac:dyDescent="0.25">
      <c r="B2403" s="53"/>
      <c r="C2403" s="46"/>
      <c r="D2403" s="46"/>
      <c r="E2403" s="32"/>
    </row>
    <row r="2404" spans="2:5" x14ac:dyDescent="0.25">
      <c r="B2404" s="53"/>
      <c r="C2404" s="46"/>
      <c r="D2404" s="46"/>
      <c r="E2404" s="32"/>
    </row>
    <row r="2405" spans="2:5" x14ac:dyDescent="0.25">
      <c r="B2405" s="53"/>
      <c r="C2405" s="46"/>
      <c r="D2405" s="46"/>
      <c r="E2405" s="32"/>
    </row>
    <row r="2406" spans="2:5" x14ac:dyDescent="0.25">
      <c r="B2406" s="53"/>
      <c r="C2406" s="46"/>
      <c r="D2406" s="46"/>
      <c r="E2406" s="32"/>
    </row>
    <row r="2407" spans="2:5" ht="15.75" thickBot="1" x14ac:dyDescent="0.3">
      <c r="B2407" s="54"/>
      <c r="C2407" s="47"/>
      <c r="D2407" s="47"/>
      <c r="E2407" s="33"/>
    </row>
  </sheetData>
  <mergeCells count="6">
    <mergeCell ref="B1206:E1206"/>
    <mergeCell ref="B1001:E1001"/>
    <mergeCell ref="G1001:J1001"/>
    <mergeCell ref="G1087:K1087"/>
    <mergeCell ref="G1097:J1097"/>
    <mergeCell ref="B1195:F119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workbookViewId="0">
      <selection activeCell="G23" sqref="G23"/>
    </sheetView>
  </sheetViews>
  <sheetFormatPr defaultRowHeight="15" x14ac:dyDescent="0.25"/>
  <cols>
    <col min="1" max="1" width="18.42578125" customWidth="1"/>
  </cols>
  <sheetData>
    <row r="1" spans="1:13" x14ac:dyDescent="0.25">
      <c r="A1" s="76" t="s">
        <v>0</v>
      </c>
      <c r="B1" s="76" t="s">
        <v>1</v>
      </c>
      <c r="C1" s="76" t="s">
        <v>2</v>
      </c>
    </row>
    <row r="2" spans="1:13" x14ac:dyDescent="0.25">
      <c r="A2" s="108" t="s">
        <v>8</v>
      </c>
      <c r="B2" s="110">
        <v>0</v>
      </c>
      <c r="C2" s="92">
        <f>VLOOKUP(A2,A23:C30,3,FALSE)</f>
        <v>1.9876773223259381</v>
      </c>
      <c r="L2" s="94">
        <f>C2-1</f>
        <v>0.98767732232593808</v>
      </c>
      <c r="M2" s="94">
        <f>C2+0.5</f>
        <v>2.4876773223259381</v>
      </c>
    </row>
    <row r="3" spans="1:13" x14ac:dyDescent="0.25">
      <c r="A3" s="76" t="str">
        <f>A2</f>
        <v>4,12:Nonmotile</v>
      </c>
      <c r="B3" s="110">
        <v>0.5</v>
      </c>
      <c r="C3" s="92">
        <f>VLOOKUP(A3,A31:C38,3,FALSE)</f>
        <v>2.5820252034670372</v>
      </c>
      <c r="L3" s="94">
        <f t="shared" ref="L3:L18" si="0">C3-1</f>
        <v>1.5820252034670372</v>
      </c>
      <c r="M3" s="94">
        <f t="shared" ref="M3:M18" si="1">C3+0.5</f>
        <v>3.0820252034670372</v>
      </c>
    </row>
    <row r="4" spans="1:13" x14ac:dyDescent="0.25">
      <c r="A4" s="76" t="str">
        <f>A3</f>
        <v>4,12:Nonmotile</v>
      </c>
      <c r="B4" s="110">
        <v>1</v>
      </c>
      <c r="C4" s="92">
        <f>VLOOKUP(A4,A39:C46,3,FALSE)</f>
        <v>3.5144703831440767</v>
      </c>
      <c r="L4" s="94">
        <f t="shared" si="0"/>
        <v>2.5144703831440767</v>
      </c>
      <c r="M4" s="94">
        <f t="shared" si="1"/>
        <v>4.0144703831440767</v>
      </c>
    </row>
    <row r="5" spans="1:13" x14ac:dyDescent="0.25">
      <c r="A5" s="76" t="str">
        <f t="shared" ref="A5:A18" si="2">A4</f>
        <v>4,12:Nonmotile</v>
      </c>
      <c r="B5" s="110">
        <v>1.5</v>
      </c>
      <c r="C5" s="92">
        <f>VLOOKUP(A5,A47:C54,3,FALSE)</f>
        <v>4.5832615593647823</v>
      </c>
      <c r="L5" s="94">
        <f t="shared" si="0"/>
        <v>3.5832615593647823</v>
      </c>
      <c r="M5" s="94">
        <f t="shared" si="1"/>
        <v>5.0832615593647823</v>
      </c>
    </row>
    <row r="6" spans="1:13" x14ac:dyDescent="0.25">
      <c r="A6" s="76" t="str">
        <f t="shared" si="2"/>
        <v>4,12:Nonmotile</v>
      </c>
      <c r="B6" s="110">
        <v>2</v>
      </c>
      <c r="C6" s="92">
        <f>VLOOKUP(A6,A55:C62,3,FALSE)</f>
        <v>5.4453953311380001</v>
      </c>
      <c r="L6" s="94">
        <f t="shared" si="0"/>
        <v>4.4453953311380001</v>
      </c>
      <c r="M6" s="94">
        <f t="shared" si="1"/>
        <v>5.9453953311380001</v>
      </c>
    </row>
    <row r="7" spans="1:13" x14ac:dyDescent="0.25">
      <c r="A7" s="76" t="str">
        <f t="shared" si="2"/>
        <v>4,12:Nonmotile</v>
      </c>
      <c r="B7" s="110">
        <v>2.5</v>
      </c>
      <c r="C7" s="92">
        <f>VLOOKUP(A7,A63:C70,3,FALSE)</f>
        <v>5.9674852533116667</v>
      </c>
      <c r="L7" s="94">
        <f t="shared" si="0"/>
        <v>4.9674852533116667</v>
      </c>
      <c r="M7" s="94">
        <f t="shared" si="1"/>
        <v>6.4674852533116667</v>
      </c>
    </row>
    <row r="8" spans="1:13" x14ac:dyDescent="0.25">
      <c r="A8" s="76" t="str">
        <f t="shared" si="2"/>
        <v>4,12:Nonmotile</v>
      </c>
      <c r="B8" s="110">
        <v>3</v>
      </c>
      <c r="C8" s="92">
        <f>VLOOKUP(A8,A71:C78,3,FALSE)</f>
        <v>6.2380713363434488</v>
      </c>
      <c r="L8" s="94">
        <f t="shared" si="0"/>
        <v>5.2380713363434488</v>
      </c>
      <c r="M8" s="94">
        <f t="shared" si="1"/>
        <v>6.7380713363434488</v>
      </c>
    </row>
    <row r="9" spans="1:13" x14ac:dyDescent="0.25">
      <c r="A9" s="76" t="str">
        <f t="shared" si="2"/>
        <v>4,12:Nonmotile</v>
      </c>
      <c r="B9" s="110">
        <v>3.5</v>
      </c>
      <c r="C9" s="92">
        <f>VLOOKUP(A9,A79:C86,3,FALSE)</f>
        <v>6.382902616450588</v>
      </c>
      <c r="L9" s="94">
        <f t="shared" si="0"/>
        <v>5.382902616450588</v>
      </c>
      <c r="M9" s="94">
        <f t="shared" si="1"/>
        <v>6.882902616450588</v>
      </c>
    </row>
    <row r="10" spans="1:13" x14ac:dyDescent="0.25">
      <c r="A10" s="76" t="str">
        <f t="shared" si="2"/>
        <v>4,12:Nonmotile</v>
      </c>
      <c r="B10" s="110">
        <v>4</v>
      </c>
      <c r="C10" s="92">
        <f>VLOOKUP(A10,A87:C94,3,FALSE)</f>
        <v>6.4882160269633413</v>
      </c>
      <c r="L10" s="94">
        <f t="shared" si="0"/>
        <v>5.4882160269633413</v>
      </c>
      <c r="M10" s="94">
        <f t="shared" si="1"/>
        <v>6.9882160269633413</v>
      </c>
    </row>
    <row r="11" spans="1:13" x14ac:dyDescent="0.25">
      <c r="A11" s="76" t="str">
        <f t="shared" si="2"/>
        <v>4,12:Nonmotile</v>
      </c>
      <c r="B11" s="110">
        <v>4.5</v>
      </c>
      <c r="C11" s="92">
        <f>VLOOKUP(A11,A95:C102,3,FALSE)</f>
        <v>6.5970456465436946</v>
      </c>
      <c r="L11" s="94">
        <f t="shared" si="0"/>
        <v>5.5970456465436946</v>
      </c>
      <c r="M11" s="94">
        <f t="shared" si="1"/>
        <v>7.0970456465436946</v>
      </c>
    </row>
    <row r="12" spans="1:13" x14ac:dyDescent="0.25">
      <c r="A12" s="76" t="str">
        <f t="shared" si="2"/>
        <v>4,12:Nonmotile</v>
      </c>
      <c r="B12" s="110">
        <v>5</v>
      </c>
      <c r="C12" s="92">
        <f>VLOOKUP(A12,A103:C110,3,FALSE)</f>
        <v>6.7095455478944546</v>
      </c>
      <c r="L12" s="94">
        <f t="shared" si="0"/>
        <v>5.7095455478944546</v>
      </c>
      <c r="M12" s="94">
        <f t="shared" si="1"/>
        <v>7.2095455478944546</v>
      </c>
    </row>
    <row r="13" spans="1:13" x14ac:dyDescent="0.25">
      <c r="A13" s="76" t="str">
        <f t="shared" si="2"/>
        <v>4,12:Nonmotile</v>
      </c>
      <c r="B13" s="110">
        <v>5.5</v>
      </c>
      <c r="C13" s="92">
        <f>VLOOKUP(A13,A111:C118,3,FALSE)</f>
        <v>6.8002792557715939</v>
      </c>
      <c r="L13" s="94">
        <f t="shared" si="0"/>
        <v>5.8002792557715939</v>
      </c>
      <c r="M13" s="94">
        <f t="shared" si="1"/>
        <v>7.3002792557715939</v>
      </c>
    </row>
    <row r="14" spans="1:13" x14ac:dyDescent="0.25">
      <c r="A14" s="76" t="str">
        <f t="shared" si="2"/>
        <v>4,12:Nonmotile</v>
      </c>
      <c r="B14" s="110">
        <v>6</v>
      </c>
      <c r="C14" s="92">
        <f>VLOOKUP(A14,A119:C126,3,FALSE)</f>
        <v>6.8562461441371445</v>
      </c>
      <c r="L14" s="94">
        <f t="shared" si="0"/>
        <v>5.8562461441371445</v>
      </c>
      <c r="M14" s="94">
        <f t="shared" si="1"/>
        <v>7.3562461441371445</v>
      </c>
    </row>
    <row r="15" spans="1:13" x14ac:dyDescent="0.25">
      <c r="A15" s="76" t="str">
        <f t="shared" si="2"/>
        <v>4,12:Nonmotile</v>
      </c>
      <c r="B15" s="110">
        <v>6.5</v>
      </c>
      <c r="C15" s="92">
        <f>VLOOKUP(A15,A127:C134,3,FALSE)</f>
        <v>6.8849086843359979</v>
      </c>
      <c r="L15" s="94">
        <f t="shared" si="0"/>
        <v>5.8849086843359979</v>
      </c>
      <c r="M15" s="94">
        <f t="shared" si="1"/>
        <v>7.3849086843359979</v>
      </c>
    </row>
    <row r="16" spans="1:13" x14ac:dyDescent="0.25">
      <c r="A16" s="76" t="str">
        <f t="shared" si="2"/>
        <v>4,12:Nonmotile</v>
      </c>
      <c r="B16" s="110">
        <v>7</v>
      </c>
      <c r="C16" s="92">
        <f>VLOOKUP(A16,A135:C142,3,FALSE)</f>
        <v>6.8981666427606072</v>
      </c>
      <c r="L16" s="94">
        <f t="shared" si="0"/>
        <v>5.8981666427606072</v>
      </c>
      <c r="M16" s="94">
        <f t="shared" si="1"/>
        <v>7.3981666427606072</v>
      </c>
    </row>
    <row r="17" spans="1:13" x14ac:dyDescent="0.25">
      <c r="A17" s="76" t="str">
        <f t="shared" si="2"/>
        <v>4,12:Nonmotile</v>
      </c>
      <c r="B17" s="110">
        <v>7.5</v>
      </c>
      <c r="C17" s="92">
        <f>VLOOKUP(A17,A143:C150,3,FALSE)</f>
        <v>6.904007029792556</v>
      </c>
      <c r="L17" s="94">
        <f t="shared" si="0"/>
        <v>5.904007029792556</v>
      </c>
      <c r="M17" s="94">
        <f t="shared" si="1"/>
        <v>7.404007029792556</v>
      </c>
    </row>
    <row r="18" spans="1:13" x14ac:dyDescent="0.25">
      <c r="A18" s="76" t="str">
        <f t="shared" si="2"/>
        <v>4,12:Nonmotile</v>
      </c>
      <c r="B18" s="110">
        <v>8</v>
      </c>
      <c r="C18" s="92">
        <f>VLOOKUP(A18,A151:C158,3,FALSE)</f>
        <v>6.9065241651388094</v>
      </c>
      <c r="L18" s="94">
        <f t="shared" si="0"/>
        <v>5.9065241651388094</v>
      </c>
      <c r="M18" s="94">
        <f t="shared" si="1"/>
        <v>7.4065241651388094</v>
      </c>
    </row>
    <row r="23" spans="1:13" x14ac:dyDescent="0.25">
      <c r="A23" s="1" t="s">
        <v>291</v>
      </c>
      <c r="B23" s="1">
        <v>0</v>
      </c>
      <c r="C23" s="2">
        <v>1.9180293679205294</v>
      </c>
    </row>
    <row r="24" spans="1:13" x14ac:dyDescent="0.25">
      <c r="A24" s="1" t="s">
        <v>3</v>
      </c>
      <c r="B24" s="1">
        <v>0</v>
      </c>
      <c r="C24" s="2">
        <v>2.130487030616687</v>
      </c>
    </row>
    <row r="25" spans="1:13" x14ac:dyDescent="0.25">
      <c r="A25" s="1" t="s">
        <v>4</v>
      </c>
      <c r="B25" s="1">
        <v>0</v>
      </c>
      <c r="C25" s="2">
        <v>2.0603117770113348</v>
      </c>
    </row>
    <row r="26" spans="1:13" x14ac:dyDescent="0.25">
      <c r="A26" s="1" t="s">
        <v>5</v>
      </c>
      <c r="B26" s="1">
        <v>0</v>
      </c>
      <c r="C26" s="2">
        <v>2.0227385848435273</v>
      </c>
      <c r="F26" s="94"/>
    </row>
    <row r="27" spans="1:13" x14ac:dyDescent="0.25">
      <c r="A27" s="1" t="s">
        <v>6</v>
      </c>
      <c r="B27" s="1">
        <v>0</v>
      </c>
      <c r="C27" s="2">
        <v>2.1293856644005222</v>
      </c>
    </row>
    <row r="28" spans="1:13" x14ac:dyDescent="0.25">
      <c r="A28" s="1" t="s">
        <v>7</v>
      </c>
      <c r="B28" s="1">
        <v>0</v>
      </c>
      <c r="C28" s="2">
        <v>2.1232381420271071</v>
      </c>
    </row>
    <row r="29" spans="1:13" x14ac:dyDescent="0.25">
      <c r="A29" s="1" t="s">
        <v>8</v>
      </c>
      <c r="B29" s="1">
        <v>0</v>
      </c>
      <c r="C29" s="2">
        <v>1.9876773223259381</v>
      </c>
    </row>
    <row r="30" spans="1:13" x14ac:dyDescent="0.25">
      <c r="A30" s="1" t="s">
        <v>9</v>
      </c>
      <c r="B30" s="1">
        <v>0</v>
      </c>
      <c r="C30" s="2">
        <v>1.9267994763984237</v>
      </c>
    </row>
    <row r="31" spans="1:13" x14ac:dyDescent="0.25">
      <c r="A31" s="1" t="s">
        <v>291</v>
      </c>
      <c r="B31" s="1">
        <v>0.5</v>
      </c>
      <c r="C31" s="2">
        <v>2.4548598929258683</v>
      </c>
    </row>
    <row r="32" spans="1:13" x14ac:dyDescent="0.25">
      <c r="A32" s="1" t="s">
        <v>3</v>
      </c>
      <c r="B32" s="1">
        <v>0.5</v>
      </c>
      <c r="C32" s="2">
        <v>2.8299225632176177</v>
      </c>
    </row>
    <row r="33" spans="1:6" x14ac:dyDescent="0.25">
      <c r="A33" s="1" t="s">
        <v>4</v>
      </c>
      <c r="B33" s="1">
        <v>0.5</v>
      </c>
      <c r="C33" s="2">
        <v>2.7099966514920539</v>
      </c>
    </row>
    <row r="34" spans="1:6" x14ac:dyDescent="0.25">
      <c r="A34" s="1" t="s">
        <v>5</v>
      </c>
      <c r="B34" s="1">
        <v>0.5</v>
      </c>
      <c r="C34" s="2">
        <v>2.6443137266031576</v>
      </c>
      <c r="F34" s="94"/>
    </row>
    <row r="35" spans="1:6" x14ac:dyDescent="0.25">
      <c r="A35" s="1" t="s">
        <v>6</v>
      </c>
      <c r="B35" s="1">
        <v>0.5</v>
      </c>
      <c r="C35" s="2">
        <v>2.8281236830647014</v>
      </c>
    </row>
    <row r="36" spans="1:6" x14ac:dyDescent="0.25">
      <c r="A36" s="1" t="s">
        <v>7</v>
      </c>
      <c r="B36" s="1">
        <v>0.5</v>
      </c>
      <c r="C36" s="2">
        <v>2.8179713861798819</v>
      </c>
    </row>
    <row r="37" spans="1:6" x14ac:dyDescent="0.25">
      <c r="A37" s="1" t="s">
        <v>8</v>
      </c>
      <c r="B37" s="1">
        <v>0.5</v>
      </c>
      <c r="C37" s="2">
        <v>2.5820252034670372</v>
      </c>
    </row>
    <row r="38" spans="1:6" x14ac:dyDescent="0.25">
      <c r="A38" s="1" t="s">
        <v>9</v>
      </c>
      <c r="B38" s="1">
        <v>0.5</v>
      </c>
      <c r="C38" s="2">
        <v>2.4711017057664195</v>
      </c>
    </row>
    <row r="39" spans="1:6" x14ac:dyDescent="0.25">
      <c r="A39" s="1" t="s">
        <v>291</v>
      </c>
      <c r="B39" s="1">
        <v>1</v>
      </c>
      <c r="C39" s="2">
        <v>3.3349415130182765</v>
      </c>
    </row>
    <row r="40" spans="1:6" x14ac:dyDescent="0.25">
      <c r="A40" s="1" t="s">
        <v>3</v>
      </c>
      <c r="B40" s="1">
        <v>1</v>
      </c>
      <c r="C40" s="2">
        <v>3.8384573422260564</v>
      </c>
    </row>
    <row r="41" spans="1:6" x14ac:dyDescent="0.25">
      <c r="A41" s="1" t="s">
        <v>4</v>
      </c>
      <c r="B41" s="1">
        <v>1</v>
      </c>
      <c r="C41" s="2">
        <v>3.6850000150746274</v>
      </c>
    </row>
    <row r="42" spans="1:6" x14ac:dyDescent="0.25">
      <c r="A42" s="1" t="s">
        <v>5</v>
      </c>
      <c r="B42" s="1">
        <v>1</v>
      </c>
      <c r="C42" s="2">
        <v>3.5984443441767215</v>
      </c>
      <c r="F42" s="94"/>
    </row>
    <row r="43" spans="1:6" x14ac:dyDescent="0.25">
      <c r="A43" s="1" t="s">
        <v>6</v>
      </c>
      <c r="B43" s="1">
        <v>1</v>
      </c>
      <c r="C43" s="2">
        <v>3.8364131984020817</v>
      </c>
    </row>
    <row r="44" spans="1:6" x14ac:dyDescent="0.25">
      <c r="A44" s="1" t="s">
        <v>7</v>
      </c>
      <c r="B44" s="1">
        <v>1</v>
      </c>
      <c r="C44" s="2">
        <v>3.8244743708072892</v>
      </c>
    </row>
    <row r="45" spans="1:6" x14ac:dyDescent="0.25">
      <c r="A45" s="1" t="s">
        <v>8</v>
      </c>
      <c r="B45" s="1">
        <v>1</v>
      </c>
      <c r="C45" s="2">
        <v>3.5144703831440767</v>
      </c>
    </row>
    <row r="46" spans="1:6" x14ac:dyDescent="0.25">
      <c r="A46" s="1" t="s">
        <v>9</v>
      </c>
      <c r="B46" s="1">
        <v>1</v>
      </c>
      <c r="C46" s="2">
        <v>3.3583789366674122</v>
      </c>
    </row>
    <row r="47" spans="1:6" x14ac:dyDescent="0.25">
      <c r="A47" s="1" t="s">
        <v>291</v>
      </c>
      <c r="B47" s="1">
        <v>1.5</v>
      </c>
      <c r="C47" s="2">
        <v>4.4047727636567418</v>
      </c>
    </row>
    <row r="48" spans="1:6" x14ac:dyDescent="0.25">
      <c r="A48" s="1" t="s">
        <v>3</v>
      </c>
      <c r="B48" s="1">
        <v>1.5</v>
      </c>
      <c r="C48" s="2">
        <v>4.8794701940338729</v>
      </c>
    </row>
    <row r="49" spans="1:6" x14ac:dyDescent="0.25">
      <c r="A49" s="1" t="s">
        <v>4</v>
      </c>
      <c r="B49" s="1">
        <v>1.5</v>
      </c>
      <c r="C49" s="2">
        <v>4.7405362398210382</v>
      </c>
    </row>
    <row r="50" spans="1:6" x14ac:dyDescent="0.25">
      <c r="A50" s="1" t="s">
        <v>5</v>
      </c>
      <c r="B50" s="1">
        <v>1.5</v>
      </c>
      <c r="C50" s="2">
        <v>4.6613234751837656</v>
      </c>
      <c r="F50" s="94"/>
    </row>
    <row r="51" spans="1:6" x14ac:dyDescent="0.25">
      <c r="A51" s="1" t="s">
        <v>6</v>
      </c>
      <c r="B51" s="1">
        <v>1.5</v>
      </c>
      <c r="C51" s="2">
        <v>4.8782926176997705</v>
      </c>
    </row>
    <row r="52" spans="1:6" x14ac:dyDescent="0.25">
      <c r="A52" s="1" t="s">
        <v>7</v>
      </c>
      <c r="B52" s="1">
        <v>1.5</v>
      </c>
      <c r="C52" s="2">
        <v>4.8701163859136063</v>
      </c>
    </row>
    <row r="53" spans="1:6" x14ac:dyDescent="0.25">
      <c r="A53" s="1" t="s">
        <v>8</v>
      </c>
      <c r="B53" s="1">
        <v>1.5</v>
      </c>
      <c r="C53" s="2">
        <v>4.5832615593647823</v>
      </c>
    </row>
    <row r="54" spans="1:6" x14ac:dyDescent="0.25">
      <c r="A54" s="1" t="s">
        <v>9</v>
      </c>
      <c r="B54" s="1">
        <v>1.5</v>
      </c>
      <c r="C54" s="2">
        <v>4.4285869344716762</v>
      </c>
    </row>
    <row r="55" spans="1:6" x14ac:dyDescent="0.25">
      <c r="A55" s="1" t="s">
        <v>291</v>
      </c>
      <c r="B55" s="1">
        <v>2</v>
      </c>
      <c r="C55" s="2">
        <v>5.31816871503794</v>
      </c>
    </row>
    <row r="56" spans="1:6" x14ac:dyDescent="0.25">
      <c r="A56" s="1" t="s">
        <v>3</v>
      </c>
      <c r="B56" s="1">
        <v>2</v>
      </c>
      <c r="C56" s="2">
        <v>5.6453899791444675</v>
      </c>
    </row>
    <row r="57" spans="1:6" x14ac:dyDescent="0.25">
      <c r="A57" s="1" t="s">
        <v>4</v>
      </c>
      <c r="B57" s="1">
        <v>2</v>
      </c>
      <c r="C57" s="2">
        <v>5.5463281847434782</v>
      </c>
    </row>
    <row r="58" spans="1:6" x14ac:dyDescent="0.25">
      <c r="A58" s="1" t="s">
        <v>5</v>
      </c>
      <c r="B58" s="1">
        <v>2</v>
      </c>
      <c r="C58" s="2">
        <v>5.4945302202569106</v>
      </c>
      <c r="F58" s="94"/>
    </row>
    <row r="59" spans="1:6" x14ac:dyDescent="0.25">
      <c r="A59" s="1" t="s">
        <v>6</v>
      </c>
      <c r="B59" s="1">
        <v>2</v>
      </c>
      <c r="C59" s="2">
        <v>5.6461578674765907</v>
      </c>
    </row>
    <row r="60" spans="1:6" x14ac:dyDescent="0.25">
      <c r="A60" s="1" t="s">
        <v>7</v>
      </c>
      <c r="B60" s="1">
        <v>2</v>
      </c>
      <c r="C60" s="2">
        <v>5.646437414024942</v>
      </c>
    </row>
    <row r="61" spans="1:6" x14ac:dyDescent="0.25">
      <c r="A61" s="1" t="s">
        <v>8</v>
      </c>
      <c r="B61" s="1">
        <v>2</v>
      </c>
      <c r="C61" s="2">
        <v>5.4453953311380001</v>
      </c>
    </row>
    <row r="62" spans="1:6" x14ac:dyDescent="0.25">
      <c r="A62" s="1" t="s">
        <v>9</v>
      </c>
      <c r="B62" s="1">
        <v>2</v>
      </c>
      <c r="C62" s="2">
        <v>5.33511863338114</v>
      </c>
    </row>
    <row r="63" spans="1:6" x14ac:dyDescent="0.25">
      <c r="A63" s="1" t="s">
        <v>291</v>
      </c>
      <c r="B63" s="1">
        <v>2.5</v>
      </c>
      <c r="C63" s="2">
        <v>5.8908070028768789</v>
      </c>
    </row>
    <row r="64" spans="1:6" x14ac:dyDescent="0.25">
      <c r="A64" s="1" t="s">
        <v>3</v>
      </c>
      <c r="B64" s="1">
        <v>2.5</v>
      </c>
      <c r="C64" s="2">
        <v>6.0897993716243253</v>
      </c>
    </row>
    <row r="65" spans="1:6" x14ac:dyDescent="0.25">
      <c r="A65" s="1" t="s">
        <v>4</v>
      </c>
      <c r="B65" s="1">
        <v>2.5</v>
      </c>
      <c r="C65" s="2">
        <v>6.0126261245893122</v>
      </c>
    </row>
    <row r="66" spans="1:6" x14ac:dyDescent="0.25">
      <c r="A66" s="1" t="s">
        <v>5</v>
      </c>
      <c r="B66" s="1">
        <v>2.5</v>
      </c>
      <c r="C66" s="2">
        <v>5.9856097004988502</v>
      </c>
      <c r="F66" s="94"/>
    </row>
    <row r="67" spans="1:6" x14ac:dyDescent="0.25">
      <c r="A67" s="1" t="s">
        <v>6</v>
      </c>
      <c r="B67" s="1">
        <v>2.5</v>
      </c>
      <c r="C67" s="2">
        <v>6.0936089179274049</v>
      </c>
    </row>
    <row r="68" spans="1:6" x14ac:dyDescent="0.25">
      <c r="A68" s="1" t="s">
        <v>7</v>
      </c>
      <c r="B68" s="1">
        <v>2.5</v>
      </c>
      <c r="C68" s="2">
        <v>6.1056686730559218</v>
      </c>
    </row>
    <row r="69" spans="1:6" x14ac:dyDescent="0.25">
      <c r="A69" s="1" t="s">
        <v>8</v>
      </c>
      <c r="B69" s="1">
        <v>2.5</v>
      </c>
      <c r="C69" s="2">
        <v>5.9674852533116667</v>
      </c>
    </row>
    <row r="70" spans="1:6" x14ac:dyDescent="0.25">
      <c r="A70" s="1" t="s">
        <v>9</v>
      </c>
      <c r="B70" s="1">
        <v>2.5</v>
      </c>
      <c r="C70" s="2">
        <v>5.9001119326409786</v>
      </c>
    </row>
    <row r="71" spans="1:6" x14ac:dyDescent="0.25">
      <c r="A71" s="1" t="s">
        <v>291</v>
      </c>
      <c r="B71" s="1">
        <v>3</v>
      </c>
      <c r="C71" s="2">
        <v>6.1834330893188767</v>
      </c>
    </row>
    <row r="72" spans="1:6" x14ac:dyDescent="0.25">
      <c r="A72" s="1" t="s">
        <v>3</v>
      </c>
      <c r="B72" s="1">
        <v>3</v>
      </c>
      <c r="C72" s="2">
        <v>6.3336572982958801</v>
      </c>
    </row>
    <row r="73" spans="1:6" x14ac:dyDescent="0.25">
      <c r="A73" s="1" t="s">
        <v>4</v>
      </c>
      <c r="B73" s="1">
        <v>3</v>
      </c>
      <c r="C73" s="2">
        <v>6.2403987612784837</v>
      </c>
    </row>
    <row r="74" spans="1:6" x14ac:dyDescent="0.25">
      <c r="A74" s="1" t="s">
        <v>5</v>
      </c>
      <c r="B74" s="1">
        <v>3</v>
      </c>
      <c r="C74" s="2">
        <v>6.2279155089997662</v>
      </c>
      <c r="F74" s="94"/>
    </row>
    <row r="75" spans="1:6" x14ac:dyDescent="0.25">
      <c r="A75" s="1" t="s">
        <v>6</v>
      </c>
      <c r="B75" s="1">
        <v>3</v>
      </c>
      <c r="C75" s="2">
        <v>6.3420536588232794</v>
      </c>
    </row>
    <row r="76" spans="1:6" x14ac:dyDescent="0.25">
      <c r="A76" s="1" t="s">
        <v>7</v>
      </c>
      <c r="B76" s="1">
        <v>3</v>
      </c>
      <c r="C76" s="2">
        <v>6.3694615959872589</v>
      </c>
    </row>
    <row r="77" spans="1:6" x14ac:dyDescent="0.25">
      <c r="A77" s="1" t="s">
        <v>8</v>
      </c>
      <c r="B77" s="1">
        <v>3</v>
      </c>
      <c r="C77" s="2">
        <v>6.2380713363434488</v>
      </c>
    </row>
    <row r="78" spans="1:6" x14ac:dyDescent="0.25">
      <c r="A78" s="1" t="s">
        <v>9</v>
      </c>
      <c r="B78" s="1">
        <v>3</v>
      </c>
      <c r="C78" s="2">
        <v>6.1878439664236708</v>
      </c>
    </row>
    <row r="79" spans="1:6" x14ac:dyDescent="0.25">
      <c r="A79" s="1" t="s">
        <v>291</v>
      </c>
      <c r="B79" s="1">
        <v>3.5</v>
      </c>
      <c r="C79" s="2">
        <v>6.3174358491582296</v>
      </c>
    </row>
    <row r="80" spans="1:6" x14ac:dyDescent="0.25">
      <c r="A80" s="1" t="s">
        <v>3</v>
      </c>
      <c r="B80" s="1">
        <v>3.5</v>
      </c>
      <c r="C80" s="2">
        <v>6.4950967603613678</v>
      </c>
    </row>
    <row r="81" spans="1:6" x14ac:dyDescent="0.25">
      <c r="A81" s="1" t="s">
        <v>4</v>
      </c>
      <c r="B81" s="1">
        <v>3.5</v>
      </c>
      <c r="C81" s="2">
        <v>6.3424661064438288</v>
      </c>
    </row>
    <row r="82" spans="1:6" x14ac:dyDescent="0.25">
      <c r="A82" s="1" t="s">
        <v>5</v>
      </c>
      <c r="B82" s="1">
        <v>3.5</v>
      </c>
      <c r="C82" s="2">
        <v>6.3370174049082397</v>
      </c>
      <c r="F82" s="94"/>
    </row>
    <row r="83" spans="1:6" x14ac:dyDescent="0.25">
      <c r="A83" s="1" t="s">
        <v>6</v>
      </c>
      <c r="B83" s="1">
        <v>3.5</v>
      </c>
      <c r="C83" s="2">
        <v>6.5088392224185103</v>
      </c>
    </row>
    <row r="84" spans="1:6" x14ac:dyDescent="0.25">
      <c r="A84" s="1" t="s">
        <v>7</v>
      </c>
      <c r="B84" s="1">
        <v>3.5</v>
      </c>
      <c r="C84" s="2">
        <v>6.5507766404402767</v>
      </c>
    </row>
    <row r="85" spans="1:6" x14ac:dyDescent="0.25">
      <c r="A85" s="1" t="s">
        <v>8</v>
      </c>
      <c r="B85" s="1">
        <v>3.5</v>
      </c>
      <c r="C85" s="2">
        <v>6.382902616450588</v>
      </c>
    </row>
    <row r="86" spans="1:6" x14ac:dyDescent="0.25">
      <c r="A86" s="1" t="s">
        <v>9</v>
      </c>
      <c r="B86" s="1">
        <v>3.5</v>
      </c>
      <c r="C86" s="2">
        <v>6.3193833258294099</v>
      </c>
    </row>
    <row r="87" spans="1:6" x14ac:dyDescent="0.25">
      <c r="A87" s="1" t="s">
        <v>291</v>
      </c>
      <c r="B87" s="1">
        <v>4</v>
      </c>
      <c r="C87" s="2">
        <v>6.3757074684486064</v>
      </c>
    </row>
    <row r="88" spans="1:6" x14ac:dyDescent="0.25">
      <c r="A88" s="1" t="s">
        <v>3</v>
      </c>
      <c r="B88" s="1">
        <v>4</v>
      </c>
      <c r="C88" s="2">
        <v>6.6328451674855602</v>
      </c>
    </row>
    <row r="89" spans="1:6" x14ac:dyDescent="0.25">
      <c r="A89" s="1" t="s">
        <v>4</v>
      </c>
      <c r="B89" s="1">
        <v>4</v>
      </c>
      <c r="C89" s="2">
        <v>6.3864622010435621</v>
      </c>
    </row>
    <row r="90" spans="1:6" x14ac:dyDescent="0.25">
      <c r="A90" s="1" t="s">
        <v>5</v>
      </c>
      <c r="B90" s="1">
        <v>4</v>
      </c>
      <c r="C90" s="2">
        <v>6.3841435136303275</v>
      </c>
      <c r="F90" s="94"/>
    </row>
    <row r="91" spans="1:6" x14ac:dyDescent="0.25">
      <c r="A91" s="1" t="s">
        <v>6</v>
      </c>
      <c r="B91" s="1">
        <v>4</v>
      </c>
      <c r="C91" s="2">
        <v>6.6490479805847222</v>
      </c>
    </row>
    <row r="92" spans="1:6" x14ac:dyDescent="0.25">
      <c r="A92" s="1" t="s">
        <v>7</v>
      </c>
      <c r="B92" s="1">
        <v>4</v>
      </c>
      <c r="C92" s="2">
        <v>6.6936997665021742</v>
      </c>
    </row>
    <row r="93" spans="1:6" x14ac:dyDescent="0.25">
      <c r="A93" s="1" t="s">
        <v>8</v>
      </c>
      <c r="B93" s="1">
        <v>4</v>
      </c>
      <c r="C93" s="2">
        <v>6.4882160269633413</v>
      </c>
    </row>
    <row r="94" spans="1:6" x14ac:dyDescent="0.25">
      <c r="A94" s="1" t="s">
        <v>9</v>
      </c>
      <c r="B94" s="1">
        <v>4</v>
      </c>
      <c r="C94" s="2">
        <v>6.3765397572175413</v>
      </c>
    </row>
    <row r="95" spans="1:6" x14ac:dyDescent="0.25">
      <c r="A95" s="1" t="s">
        <v>291</v>
      </c>
      <c r="B95" s="1">
        <v>4.5</v>
      </c>
      <c r="C95" s="2">
        <v>6.4004770772645969</v>
      </c>
    </row>
    <row r="96" spans="1:6" x14ac:dyDescent="0.25">
      <c r="A96" s="1" t="s">
        <v>3</v>
      </c>
      <c r="B96" s="1">
        <v>4.5</v>
      </c>
      <c r="C96" s="2">
        <v>6.7487760108588928</v>
      </c>
    </row>
    <row r="97" spans="1:6" x14ac:dyDescent="0.25">
      <c r="A97" s="1" t="s">
        <v>4</v>
      </c>
      <c r="B97" s="1">
        <v>4.5</v>
      </c>
      <c r="C97" s="2">
        <v>6.4051868399116989</v>
      </c>
    </row>
    <row r="98" spans="1:6" x14ac:dyDescent="0.25">
      <c r="A98" s="1" t="s">
        <v>5</v>
      </c>
      <c r="B98" s="1">
        <v>4.5</v>
      </c>
      <c r="C98" s="2">
        <v>6.4042124328097438</v>
      </c>
      <c r="F98" s="94"/>
    </row>
    <row r="99" spans="1:6" x14ac:dyDescent="0.25">
      <c r="A99" s="1" t="s">
        <v>6</v>
      </c>
      <c r="B99" s="1">
        <v>4.5</v>
      </c>
      <c r="C99" s="2">
        <v>6.7620891710275579</v>
      </c>
    </row>
    <row r="100" spans="1:6" x14ac:dyDescent="0.25">
      <c r="A100" s="1" t="s">
        <v>7</v>
      </c>
      <c r="B100" s="1">
        <v>4.5</v>
      </c>
      <c r="C100" s="2">
        <v>6.7954427789732152</v>
      </c>
    </row>
    <row r="101" spans="1:6" x14ac:dyDescent="0.25">
      <c r="A101" s="1" t="s">
        <v>8</v>
      </c>
      <c r="B101" s="1">
        <v>4.5</v>
      </c>
      <c r="C101" s="2">
        <v>6.5970456465436946</v>
      </c>
    </row>
    <row r="102" spans="1:6" x14ac:dyDescent="0.25">
      <c r="A102" s="1" t="s">
        <v>9</v>
      </c>
      <c r="B102" s="1">
        <v>4.5</v>
      </c>
      <c r="C102" s="2">
        <v>6.4008260905701579</v>
      </c>
    </row>
    <row r="103" spans="1:6" x14ac:dyDescent="0.25">
      <c r="A103" s="1" t="s">
        <v>291</v>
      </c>
      <c r="B103" s="1">
        <v>5</v>
      </c>
      <c r="C103" s="2">
        <v>6.4109076343632525</v>
      </c>
    </row>
    <row r="104" spans="1:6" x14ac:dyDescent="0.25">
      <c r="A104" s="1" t="s">
        <v>3</v>
      </c>
      <c r="B104" s="1">
        <v>5</v>
      </c>
      <c r="C104" s="2">
        <v>6.827618812867005</v>
      </c>
    </row>
    <row r="105" spans="1:6" x14ac:dyDescent="0.25">
      <c r="A105" s="1" t="s">
        <v>4</v>
      </c>
      <c r="B105" s="1">
        <v>5</v>
      </c>
      <c r="C105" s="2">
        <v>6.413297393683993</v>
      </c>
    </row>
    <row r="106" spans="1:6" x14ac:dyDescent="0.25">
      <c r="A106" s="1" t="s">
        <v>5</v>
      </c>
      <c r="B106" s="1">
        <v>5</v>
      </c>
      <c r="C106" s="2">
        <v>6.4128940193575827</v>
      </c>
      <c r="F106" s="94"/>
    </row>
    <row r="107" spans="1:6" x14ac:dyDescent="0.25">
      <c r="A107" s="1" t="s">
        <v>6</v>
      </c>
      <c r="B107" s="1">
        <v>5</v>
      </c>
      <c r="C107" s="2">
        <v>6.8357357257725058</v>
      </c>
    </row>
    <row r="108" spans="1:6" x14ac:dyDescent="0.25">
      <c r="A108" s="1" t="s">
        <v>7</v>
      </c>
      <c r="B108" s="1">
        <v>5</v>
      </c>
      <c r="C108" s="2">
        <v>6.8548105018804977</v>
      </c>
    </row>
    <row r="109" spans="1:6" x14ac:dyDescent="0.25">
      <c r="A109" s="1" t="s">
        <v>8</v>
      </c>
      <c r="B109" s="1">
        <v>5</v>
      </c>
      <c r="C109" s="2">
        <v>6.7095455478944546</v>
      </c>
    </row>
    <row r="110" spans="1:6" x14ac:dyDescent="0.25">
      <c r="A110" s="1" t="s">
        <v>9</v>
      </c>
      <c r="B110" s="1">
        <v>5</v>
      </c>
      <c r="C110" s="2">
        <v>6.4110487057898187</v>
      </c>
    </row>
    <row r="111" spans="1:6" x14ac:dyDescent="0.25">
      <c r="A111" s="1" t="s">
        <v>291</v>
      </c>
      <c r="B111" s="1">
        <v>5.5</v>
      </c>
      <c r="C111" s="2">
        <v>6.4152913491235974</v>
      </c>
    </row>
    <row r="112" spans="1:6" x14ac:dyDescent="0.25">
      <c r="A112" s="1" t="s">
        <v>3</v>
      </c>
      <c r="B112" s="1">
        <v>5.5</v>
      </c>
      <c r="C112" s="2">
        <v>6.8710294648165666</v>
      </c>
    </row>
    <row r="113" spans="1:6" x14ac:dyDescent="0.25">
      <c r="A113" s="1" t="s">
        <v>4</v>
      </c>
      <c r="B113" s="1">
        <v>5.5</v>
      </c>
      <c r="C113" s="2">
        <v>6.4172672906528794</v>
      </c>
    </row>
    <row r="114" spans="1:6" x14ac:dyDescent="0.25">
      <c r="A114" s="1" t="s">
        <v>5</v>
      </c>
      <c r="B114" s="1">
        <v>5.5</v>
      </c>
      <c r="C114" s="2">
        <v>6.4171106803578413</v>
      </c>
      <c r="F114" s="94"/>
    </row>
    <row r="115" spans="1:6" x14ac:dyDescent="0.25">
      <c r="A115" s="1" t="s">
        <v>6</v>
      </c>
      <c r="B115" s="1">
        <v>5.5</v>
      </c>
      <c r="C115" s="2">
        <v>6.8751350909105735</v>
      </c>
    </row>
    <row r="116" spans="1:6" x14ac:dyDescent="0.25">
      <c r="A116" s="1" t="s">
        <v>7</v>
      </c>
      <c r="B116" s="1">
        <v>5.5</v>
      </c>
      <c r="C116" s="2">
        <v>6.8844573453160196</v>
      </c>
    </row>
    <row r="117" spans="1:6" x14ac:dyDescent="0.25">
      <c r="A117" s="1" t="s">
        <v>8</v>
      </c>
      <c r="B117" s="1">
        <v>5.5</v>
      </c>
      <c r="C117" s="2">
        <v>6.8002792557715939</v>
      </c>
    </row>
    <row r="118" spans="1:6" x14ac:dyDescent="0.25">
      <c r="A118" s="1" t="s">
        <v>9</v>
      </c>
      <c r="B118" s="1">
        <v>5.5</v>
      </c>
      <c r="C118" s="2">
        <v>6.4153376708050782</v>
      </c>
    </row>
    <row r="119" spans="1:6" x14ac:dyDescent="0.25">
      <c r="A119" s="1" t="s">
        <v>291</v>
      </c>
      <c r="B119" s="1">
        <v>6</v>
      </c>
      <c r="C119" s="2">
        <v>6.4171527999722429</v>
      </c>
    </row>
    <row r="120" spans="1:6" x14ac:dyDescent="0.25">
      <c r="A120" s="1" t="s">
        <v>3</v>
      </c>
      <c r="B120" s="1">
        <v>6</v>
      </c>
      <c r="C120" s="2">
        <v>6.8919153578716639</v>
      </c>
    </row>
    <row r="121" spans="1:6" x14ac:dyDescent="0.25">
      <c r="A121" s="1" t="s">
        <v>4</v>
      </c>
      <c r="B121" s="1">
        <v>6</v>
      </c>
      <c r="C121" s="2">
        <v>6.4202717647510248</v>
      </c>
    </row>
    <row r="122" spans="1:6" x14ac:dyDescent="0.25">
      <c r="A122" s="1" t="s">
        <v>5</v>
      </c>
      <c r="B122" s="1">
        <v>6</v>
      </c>
      <c r="C122" s="2">
        <v>6.4202348404473524</v>
      </c>
      <c r="F122" s="94"/>
    </row>
    <row r="123" spans="1:6" x14ac:dyDescent="0.25">
      <c r="A123" s="1" t="s">
        <v>6</v>
      </c>
      <c r="B123" s="1">
        <v>6</v>
      </c>
      <c r="C123" s="2">
        <v>6.8938007482841392</v>
      </c>
    </row>
    <row r="124" spans="1:6" x14ac:dyDescent="0.25">
      <c r="A124" s="1" t="s">
        <v>7</v>
      </c>
      <c r="B124" s="1">
        <v>6</v>
      </c>
      <c r="C124" s="2">
        <v>6.8980126167377183</v>
      </c>
    </row>
    <row r="125" spans="1:6" x14ac:dyDescent="0.25">
      <c r="A125" s="1" t="s">
        <v>8</v>
      </c>
      <c r="B125" s="1">
        <v>6</v>
      </c>
      <c r="C125" s="2">
        <v>6.8562461441371445</v>
      </c>
    </row>
    <row r="126" spans="1:6" x14ac:dyDescent="0.25">
      <c r="A126" s="1" t="s">
        <v>9</v>
      </c>
      <c r="B126" s="1">
        <v>6</v>
      </c>
      <c r="C126" s="2">
        <v>6.41714212585347</v>
      </c>
    </row>
    <row r="127" spans="1:6" x14ac:dyDescent="0.25">
      <c r="A127" s="1" t="s">
        <v>291</v>
      </c>
      <c r="B127" s="1">
        <v>6.5</v>
      </c>
      <c r="C127" s="2">
        <v>6.4179950218940274</v>
      </c>
    </row>
    <row r="128" spans="1:6" x14ac:dyDescent="0.25">
      <c r="A128" s="1" t="s">
        <v>3</v>
      </c>
      <c r="B128" s="1">
        <v>6.5</v>
      </c>
      <c r="C128" s="2">
        <v>6.9012875404531657</v>
      </c>
    </row>
    <row r="129" spans="1:6" x14ac:dyDescent="0.25">
      <c r="A129" s="1" t="s">
        <v>4</v>
      </c>
      <c r="B129" s="1">
        <v>6.5</v>
      </c>
      <c r="C129" s="2">
        <v>6.4246577940029166</v>
      </c>
    </row>
    <row r="130" spans="1:6" x14ac:dyDescent="0.25">
      <c r="A130" s="1" t="s">
        <v>5</v>
      </c>
      <c r="B130" s="1">
        <v>6.5</v>
      </c>
      <c r="C130" s="2">
        <v>6.4247085442587943</v>
      </c>
      <c r="F130" s="94"/>
    </row>
    <row r="131" spans="1:6" x14ac:dyDescent="0.25">
      <c r="A131" s="1" t="s">
        <v>6</v>
      </c>
      <c r="B131" s="1">
        <v>6.5</v>
      </c>
      <c r="C131" s="2">
        <v>6.902115289867166</v>
      </c>
    </row>
    <row r="132" spans="1:6" x14ac:dyDescent="0.25">
      <c r="A132" s="1" t="s">
        <v>7</v>
      </c>
      <c r="B132" s="1">
        <v>6.5</v>
      </c>
      <c r="C132" s="2">
        <v>6.9039511014691453</v>
      </c>
    </row>
    <row r="133" spans="1:6" x14ac:dyDescent="0.25">
      <c r="A133" s="1" t="s">
        <v>8</v>
      </c>
      <c r="B133" s="1">
        <v>6.5</v>
      </c>
      <c r="C133" s="2">
        <v>6.8849086843359979</v>
      </c>
    </row>
    <row r="134" spans="1:6" x14ac:dyDescent="0.25">
      <c r="A134" s="1" t="s">
        <v>9</v>
      </c>
      <c r="B134" s="1">
        <v>6.5</v>
      </c>
      <c r="C134" s="2">
        <v>6.4179197053431789</v>
      </c>
    </row>
    <row r="135" spans="1:6" x14ac:dyDescent="0.25">
      <c r="A135" s="1" t="s">
        <v>291</v>
      </c>
      <c r="B135" s="1">
        <v>7</v>
      </c>
      <c r="C135" s="2">
        <v>6.4184976162626315</v>
      </c>
    </row>
    <row r="136" spans="1:6" x14ac:dyDescent="0.25">
      <c r="A136" s="1" t="s">
        <v>3</v>
      </c>
      <c r="B136" s="1">
        <v>7</v>
      </c>
      <c r="C136" s="2">
        <v>6.9053592244017086</v>
      </c>
    </row>
    <row r="137" spans="1:6" x14ac:dyDescent="0.25">
      <c r="A137" s="1" t="s">
        <v>4</v>
      </c>
      <c r="B137" s="1">
        <v>7</v>
      </c>
      <c r="C137" s="2">
        <v>6.433658909304989</v>
      </c>
    </row>
    <row r="138" spans="1:6" x14ac:dyDescent="0.25">
      <c r="A138" s="1" t="s">
        <v>5</v>
      </c>
      <c r="B138" s="1">
        <v>7</v>
      </c>
      <c r="C138" s="2">
        <v>6.4338298784637473</v>
      </c>
      <c r="F138" s="94"/>
    </row>
    <row r="139" spans="1:6" x14ac:dyDescent="0.25">
      <c r="A139" s="1" t="s">
        <v>6</v>
      </c>
      <c r="B139" s="1">
        <v>7</v>
      </c>
      <c r="C139" s="2">
        <v>6.9057154870560211</v>
      </c>
    </row>
    <row r="140" spans="1:6" x14ac:dyDescent="0.25">
      <c r="A140" s="1" t="s">
        <v>7</v>
      </c>
      <c r="B140" s="1">
        <v>7</v>
      </c>
      <c r="C140" s="2">
        <v>6.9065031526402869</v>
      </c>
    </row>
    <row r="141" spans="1:6" x14ac:dyDescent="0.25">
      <c r="A141" s="1" t="s">
        <v>8</v>
      </c>
      <c r="B141" s="1">
        <v>7</v>
      </c>
      <c r="C141" s="2">
        <v>6.8981666427606072</v>
      </c>
    </row>
    <row r="142" spans="1:6" x14ac:dyDescent="0.25">
      <c r="A142" s="1" t="s">
        <v>9</v>
      </c>
      <c r="B142" s="1">
        <v>7</v>
      </c>
      <c r="C142" s="2">
        <v>6.4182991196008246</v>
      </c>
    </row>
    <row r="143" spans="1:6" x14ac:dyDescent="0.25">
      <c r="A143" s="1" t="s">
        <v>291</v>
      </c>
      <c r="B143" s="1">
        <v>7.5</v>
      </c>
      <c r="C143" s="2">
        <v>6.4190622027601458</v>
      </c>
    </row>
    <row r="144" spans="1:6" x14ac:dyDescent="0.25">
      <c r="A144" s="1" t="s">
        <v>3</v>
      </c>
      <c r="B144" s="1">
        <v>7.5</v>
      </c>
      <c r="C144" s="2">
        <v>6.9071030558401532</v>
      </c>
    </row>
    <row r="145" spans="1:6" x14ac:dyDescent="0.25">
      <c r="A145" s="1" t="s">
        <v>4</v>
      </c>
      <c r="B145" s="1">
        <v>7.5</v>
      </c>
      <c r="C145" s="2">
        <v>6.4532165753010364</v>
      </c>
    </row>
    <row r="146" spans="1:6" x14ac:dyDescent="0.25">
      <c r="A146" s="1" t="s">
        <v>5</v>
      </c>
      <c r="B146" s="1">
        <v>7.5</v>
      </c>
      <c r="C146" s="2">
        <v>6.4536091489461054</v>
      </c>
      <c r="F146" s="94"/>
    </row>
    <row r="147" spans="1:6" x14ac:dyDescent="0.25">
      <c r="A147" s="1" t="s">
        <v>6</v>
      </c>
      <c r="B147" s="1">
        <v>7.5</v>
      </c>
      <c r="C147" s="2">
        <v>6.9072550820466425</v>
      </c>
    </row>
    <row r="148" spans="1:6" x14ac:dyDescent="0.25">
      <c r="A148" s="1" t="s">
        <v>7</v>
      </c>
      <c r="B148" s="1">
        <v>7.5</v>
      </c>
      <c r="C148" s="2">
        <v>6.9075907527518572</v>
      </c>
    </row>
    <row r="149" spans="1:6" x14ac:dyDescent="0.25">
      <c r="A149" s="1" t="s">
        <v>8</v>
      </c>
      <c r="B149" s="1">
        <v>7.5</v>
      </c>
      <c r="C149" s="2">
        <v>6.904007029792556</v>
      </c>
    </row>
    <row r="150" spans="1:6" x14ac:dyDescent="0.25">
      <c r="A150" s="1" t="s">
        <v>9</v>
      </c>
      <c r="B150" s="1">
        <v>7.5</v>
      </c>
      <c r="C150" s="2">
        <v>6.4185858698234064</v>
      </c>
    </row>
    <row r="151" spans="1:6" x14ac:dyDescent="0.25">
      <c r="A151" s="1" t="s">
        <v>291</v>
      </c>
      <c r="B151" s="1">
        <v>8</v>
      </c>
      <c r="C151" s="2">
        <v>6.4201315127033798</v>
      </c>
    </row>
    <row r="152" spans="1:6" x14ac:dyDescent="0.25">
      <c r="A152" s="1" t="s">
        <v>3</v>
      </c>
      <c r="B152" s="1">
        <v>8</v>
      </c>
      <c r="C152" s="2">
        <v>6.9078453223885852</v>
      </c>
    </row>
    <row r="153" spans="1:6" x14ac:dyDescent="0.25">
      <c r="A153" s="1" t="s">
        <v>4</v>
      </c>
      <c r="B153" s="1">
        <v>8</v>
      </c>
      <c r="C153" s="2">
        <v>6.493386083278196</v>
      </c>
    </row>
    <row r="154" spans="1:6" x14ac:dyDescent="0.25">
      <c r="A154" s="1" t="s">
        <v>5</v>
      </c>
      <c r="B154" s="1">
        <v>8</v>
      </c>
      <c r="C154" s="2">
        <v>6.4941631634611952</v>
      </c>
      <c r="F154" s="94"/>
    </row>
    <row r="155" spans="1:6" x14ac:dyDescent="0.25">
      <c r="A155" s="1" t="s">
        <v>6</v>
      </c>
      <c r="B155" s="1">
        <v>8</v>
      </c>
      <c r="C155" s="2">
        <v>6.9079099585911283</v>
      </c>
    </row>
    <row r="156" spans="1:6" x14ac:dyDescent="0.25">
      <c r="A156" s="1" t="s">
        <v>7</v>
      </c>
      <c r="B156" s="1">
        <v>8</v>
      </c>
      <c r="C156" s="2">
        <v>6.9080525947761178</v>
      </c>
    </row>
    <row r="157" spans="1:6" x14ac:dyDescent="0.25">
      <c r="A157" s="1" t="s">
        <v>8</v>
      </c>
      <c r="B157" s="1">
        <v>8</v>
      </c>
      <c r="C157" s="2">
        <v>6.9065241651388094</v>
      </c>
    </row>
    <row r="158" spans="1:6" x14ac:dyDescent="0.25">
      <c r="A158" s="1" t="s">
        <v>9</v>
      </c>
      <c r="B158" s="1">
        <v>8</v>
      </c>
      <c r="C158" s="2">
        <v>6.4190076302767247</v>
      </c>
    </row>
  </sheetData>
  <sortState ref="D23:G158">
    <sortCondition ref="F23:F158"/>
    <sortCondition ref="D23:D158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B14" sqref="B14"/>
    </sheetView>
  </sheetViews>
  <sheetFormatPr defaultRowHeight="15" x14ac:dyDescent="0.25"/>
  <cols>
    <col min="1" max="1" width="18.28515625" customWidth="1"/>
    <col min="3" max="3" width="9.5703125" bestFit="1" customWidth="1"/>
    <col min="4" max="4" width="5.7109375" customWidth="1"/>
    <col min="5" max="5" width="11.5703125" customWidth="1"/>
    <col min="7" max="7" width="18.140625" customWidth="1"/>
  </cols>
  <sheetData>
    <row r="1" spans="1:12" ht="15.75" thickBot="1" x14ac:dyDescent="0.3"/>
    <row r="2" spans="1:12" ht="15.75" thickTop="1" x14ac:dyDescent="0.25">
      <c r="A2" s="14" t="s">
        <v>0</v>
      </c>
      <c r="B2" s="15" t="s">
        <v>1</v>
      </c>
      <c r="C2" s="98" t="s">
        <v>2</v>
      </c>
      <c r="E2" s="95" t="s">
        <v>301</v>
      </c>
      <c r="F2" s="95" t="s">
        <v>313</v>
      </c>
      <c r="G2" s="95" t="s">
        <v>0</v>
      </c>
    </row>
    <row r="3" spans="1:12" x14ac:dyDescent="0.25">
      <c r="A3" s="99" t="e">
        <f ca="1">VLOOKUP(_xll.RiskDiscrete(F3:F10,E3:E10),F3:G10,2,FALSE)</f>
        <v>#NAME?</v>
      </c>
      <c r="B3" s="100">
        <v>0</v>
      </c>
      <c r="C3" s="101" t="e">
        <f ca="1">NetOutputPrediction(NTLP_VP1FAEF94B1C7CA46D, "DG23C34FA4", "VP1FAEF94B1C7CA46D", Stochastic!$A$2:$C$2, A3:C3)</f>
        <v>#NAME?</v>
      </c>
      <c r="E3" s="97">
        <v>2</v>
      </c>
      <c r="F3" s="95">
        <v>1</v>
      </c>
      <c r="G3" s="96" t="s">
        <v>7</v>
      </c>
    </row>
    <row r="4" spans="1:12" x14ac:dyDescent="0.25">
      <c r="A4" s="102" t="e">
        <f ca="1">A3</f>
        <v>#NAME?</v>
      </c>
      <c r="B4" s="103" t="e">
        <f ca="1">_xll.RiskLognorm(1,1,_xll.RiskTruncate(0,8))</f>
        <v>#NAME?</v>
      </c>
      <c r="C4" s="104" t="e">
        <f ca="1">NetOutputPrediction(NTLP_VP1FAEF94B1C7CA46D, "DG23C34FA4", "VP1FAEF94B1C7CA46D", Stochastic!$A$2:$C$2, A4:C4)</f>
        <v>#NAME?</v>
      </c>
      <c r="E4" s="97">
        <v>24</v>
      </c>
      <c r="F4" s="95">
        <v>2</v>
      </c>
      <c r="G4" s="96" t="s">
        <v>3</v>
      </c>
    </row>
    <row r="5" spans="1:12" ht="15.75" thickBot="1" x14ac:dyDescent="0.3">
      <c r="A5" s="23"/>
      <c r="B5" s="24"/>
      <c r="C5" s="105" t="e">
        <f ca="1">_xll.RiskOutput()+C4-C3</f>
        <v>#NAME?</v>
      </c>
      <c r="E5" s="97">
        <v>8</v>
      </c>
      <c r="F5" s="95">
        <v>3</v>
      </c>
      <c r="G5" s="96" t="s">
        <v>6</v>
      </c>
    </row>
    <row r="6" spans="1:12" ht="15.75" thickTop="1" x14ac:dyDescent="0.25">
      <c r="C6" s="2" t="e">
        <f ca="1">_xll.RiskCumul(L7,L8,L9:L29,K9:K29)</f>
        <v>#NAME?</v>
      </c>
      <c r="E6" s="97">
        <v>2</v>
      </c>
      <c r="F6" s="95">
        <v>4</v>
      </c>
      <c r="G6" s="96" t="s">
        <v>4</v>
      </c>
    </row>
    <row r="7" spans="1:12" x14ac:dyDescent="0.25">
      <c r="E7" s="97">
        <v>2</v>
      </c>
      <c r="F7" s="95">
        <v>5</v>
      </c>
      <c r="G7" s="96" t="s">
        <v>8</v>
      </c>
      <c r="L7">
        <v>2.93E-2</v>
      </c>
    </row>
    <row r="8" spans="1:12" x14ac:dyDescent="0.25">
      <c r="E8" s="97">
        <v>5</v>
      </c>
      <c r="F8" s="95">
        <v>6</v>
      </c>
      <c r="G8" s="96" t="s">
        <v>291</v>
      </c>
      <c r="L8">
        <v>4.9066000000000001</v>
      </c>
    </row>
    <row r="9" spans="1:12" x14ac:dyDescent="0.25">
      <c r="E9" s="97">
        <v>4</v>
      </c>
      <c r="F9" s="95">
        <v>7</v>
      </c>
      <c r="G9" s="96" t="s">
        <v>5</v>
      </c>
      <c r="K9" s="109">
        <v>0.01</v>
      </c>
      <c r="L9">
        <v>0.1048</v>
      </c>
    </row>
    <row r="10" spans="1:12" x14ac:dyDescent="0.25">
      <c r="E10" s="97">
        <v>2</v>
      </c>
      <c r="F10" s="95">
        <v>8</v>
      </c>
      <c r="G10" s="96" t="s">
        <v>9</v>
      </c>
      <c r="K10" s="109">
        <v>0.05</v>
      </c>
      <c r="L10">
        <v>0.1971</v>
      </c>
    </row>
    <row r="11" spans="1:12" x14ac:dyDescent="0.25">
      <c r="K11" s="109">
        <v>0.1</v>
      </c>
      <c r="L11">
        <v>0.27460000000000001</v>
      </c>
    </row>
    <row r="12" spans="1:12" x14ac:dyDescent="0.25">
      <c r="K12" s="109">
        <v>0.15</v>
      </c>
      <c r="L12">
        <v>0.34949999999999998</v>
      </c>
    </row>
    <row r="13" spans="1:12" x14ac:dyDescent="0.25">
      <c r="K13" s="109">
        <v>0.2</v>
      </c>
      <c r="L13">
        <v>0.42399999999999999</v>
      </c>
    </row>
    <row r="14" spans="1:12" x14ac:dyDescent="0.25">
      <c r="K14" s="109">
        <v>0.25</v>
      </c>
      <c r="L14">
        <v>0.50380000000000003</v>
      </c>
    </row>
    <row r="15" spans="1:12" x14ac:dyDescent="0.25">
      <c r="K15" s="109">
        <v>0.3</v>
      </c>
      <c r="L15">
        <v>0.58989999999999998</v>
      </c>
    </row>
    <row r="16" spans="1:12" x14ac:dyDescent="0.25">
      <c r="K16" s="109">
        <v>0.35</v>
      </c>
      <c r="L16">
        <v>0.67930000000000001</v>
      </c>
    </row>
    <row r="17" spans="11:12" x14ac:dyDescent="0.25">
      <c r="K17" s="109">
        <v>0.4</v>
      </c>
      <c r="L17">
        <v>0.78879999999999995</v>
      </c>
    </row>
    <row r="18" spans="11:12" x14ac:dyDescent="0.25">
      <c r="K18" s="109">
        <v>0.45</v>
      </c>
      <c r="L18">
        <v>0.90210000000000001</v>
      </c>
    </row>
    <row r="19" spans="11:12" x14ac:dyDescent="0.25">
      <c r="K19" s="109">
        <v>0.5</v>
      </c>
      <c r="L19">
        <v>1.0370999999999999</v>
      </c>
    </row>
    <row r="20" spans="11:12" x14ac:dyDescent="0.25">
      <c r="K20" s="109">
        <v>0.55000000000000004</v>
      </c>
      <c r="L20">
        <v>1.1915</v>
      </c>
    </row>
    <row r="21" spans="11:12" x14ac:dyDescent="0.25">
      <c r="K21" s="109">
        <v>0.6</v>
      </c>
      <c r="L21">
        <v>1.3686</v>
      </c>
    </row>
    <row r="22" spans="11:12" x14ac:dyDescent="0.25">
      <c r="K22" s="109">
        <v>0.65</v>
      </c>
      <c r="L22">
        <v>1.5873999999999999</v>
      </c>
    </row>
    <row r="23" spans="11:12" x14ac:dyDescent="0.25">
      <c r="K23" s="109">
        <v>0.7</v>
      </c>
      <c r="L23">
        <v>1.8476999999999999</v>
      </c>
    </row>
    <row r="24" spans="11:12" x14ac:dyDescent="0.25">
      <c r="K24" s="109">
        <v>0.75</v>
      </c>
      <c r="L24">
        <v>2.1644000000000001</v>
      </c>
    </row>
    <row r="25" spans="11:12" x14ac:dyDescent="0.25">
      <c r="K25" s="109">
        <v>0.8</v>
      </c>
      <c r="L25">
        <v>2.5390000000000001</v>
      </c>
    </row>
    <row r="26" spans="11:12" x14ac:dyDescent="0.25">
      <c r="K26" s="109">
        <v>0.85</v>
      </c>
      <c r="L26">
        <v>3.0005000000000002</v>
      </c>
    </row>
    <row r="27" spans="11:12" x14ac:dyDescent="0.25">
      <c r="K27" s="109">
        <v>0.9</v>
      </c>
      <c r="L27">
        <v>3.5394000000000001</v>
      </c>
    </row>
    <row r="28" spans="11:12" x14ac:dyDescent="0.25">
      <c r="K28" s="109">
        <v>0.95</v>
      </c>
      <c r="L28">
        <v>4.1006</v>
      </c>
    </row>
    <row r="29" spans="11:12" x14ac:dyDescent="0.25">
      <c r="K29" s="109">
        <v>0.99</v>
      </c>
      <c r="L29">
        <v>4.5922000000000001</v>
      </c>
    </row>
  </sheetData>
  <sortState ref="E2:F9">
    <sortCondition ref="E2:E9"/>
  </sortState>
  <pageMargins left="0.7" right="0.7" top="0.75" bottom="0.75" header="0.3" footer="0.3"/>
  <pageSetup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3"/>
  </cols>
  <sheetData>
    <row r="1" spans="1:16" x14ac:dyDescent="0.25">
      <c r="A1" s="5" t="s">
        <v>10</v>
      </c>
      <c r="B1" s="4">
        <v>1</v>
      </c>
      <c r="C1" s="4" t="s">
        <v>11</v>
      </c>
      <c r="D1" s="4">
        <v>1</v>
      </c>
      <c r="E1" s="4" t="s">
        <v>12</v>
      </c>
      <c r="F1" s="4">
        <v>6</v>
      </c>
      <c r="G1" s="4" t="s">
        <v>13</v>
      </c>
      <c r="H1" s="4">
        <v>2</v>
      </c>
      <c r="I1" s="4" t="s">
        <v>14</v>
      </c>
      <c r="J1" s="4">
        <v>1</v>
      </c>
      <c r="K1" s="4" t="s">
        <v>15</v>
      </c>
      <c r="L1" s="4">
        <f>IF(B4&gt;256,1,0)</f>
        <v>0</v>
      </c>
      <c r="M1" s="4" t="s">
        <v>16</v>
      </c>
      <c r="N1" s="4">
        <v>1</v>
      </c>
      <c r="O1" s="4" t="s">
        <v>17</v>
      </c>
      <c r="P1" s="4">
        <v>0</v>
      </c>
    </row>
    <row r="2" spans="1:16" x14ac:dyDescent="0.25">
      <c r="A2" s="5" t="s">
        <v>18</v>
      </c>
      <c r="B2" s="4" t="s">
        <v>294</v>
      </c>
    </row>
    <row r="3" spans="1:16" x14ac:dyDescent="0.25">
      <c r="A3" s="5" t="s">
        <v>19</v>
      </c>
      <c r="B3" s="4">
        <v>0</v>
      </c>
    </row>
    <row r="4" spans="1:16" x14ac:dyDescent="0.25">
      <c r="A4" s="5" t="s">
        <v>20</v>
      </c>
      <c r="B4" s="4">
        <v>3</v>
      </c>
    </row>
    <row r="17" spans="1:23" s="6" customFormat="1" x14ac:dyDescent="0.25">
      <c r="A17" s="6" t="s">
        <v>69</v>
      </c>
      <c r="C17" s="6" t="s">
        <v>70</v>
      </c>
      <c r="D17" s="6">
        <v>3</v>
      </c>
      <c r="E17" s="6" t="s">
        <v>71</v>
      </c>
      <c r="F17" s="6">
        <v>104</v>
      </c>
      <c r="G17" s="6" t="s">
        <v>72</v>
      </c>
      <c r="I17" s="6" t="s">
        <v>73</v>
      </c>
    </row>
    <row r="18" spans="1:23" s="6" customFormat="1" x14ac:dyDescent="0.25">
      <c r="A18" s="6" t="s">
        <v>74</v>
      </c>
      <c r="C18" s="6" t="s">
        <v>75</v>
      </c>
      <c r="E18" s="6" t="s">
        <v>76</v>
      </c>
      <c r="G18" s="6" t="s">
        <v>77</v>
      </c>
      <c r="I18" s="6" t="s">
        <v>78</v>
      </c>
      <c r="K18" s="6" t="s">
        <v>79</v>
      </c>
      <c r="M18" s="6" t="s">
        <v>80</v>
      </c>
      <c r="O18" s="6" t="s">
        <v>81</v>
      </c>
      <c r="Q18" s="6" t="s">
        <v>82</v>
      </c>
    </row>
    <row r="19" spans="1:23" s="6" customFormat="1" x14ac:dyDescent="0.25">
      <c r="A19" s="6" t="s">
        <v>83</v>
      </c>
      <c r="C19" s="6" t="s">
        <v>84</v>
      </c>
      <c r="E19" s="6" t="s">
        <v>85</v>
      </c>
      <c r="G19" s="6" t="s">
        <v>86</v>
      </c>
      <c r="I19" s="6" t="s">
        <v>87</v>
      </c>
      <c r="K19" s="6" t="s">
        <v>88</v>
      </c>
      <c r="M19" s="6" t="s">
        <v>89</v>
      </c>
      <c r="O19" s="6" t="s">
        <v>90</v>
      </c>
      <c r="Q19" s="6" t="s">
        <v>91</v>
      </c>
      <c r="S19" s="6" t="s">
        <v>92</v>
      </c>
      <c r="U19" s="6" t="s">
        <v>93</v>
      </c>
    </row>
    <row r="20" spans="1:23" s="6" customFormat="1" x14ac:dyDescent="0.25">
      <c r="A20" s="6" t="s">
        <v>94</v>
      </c>
      <c r="C20" s="6" t="s">
        <v>95</v>
      </c>
      <c r="E20" s="6" t="s">
        <v>96</v>
      </c>
      <c r="G20" s="6" t="s">
        <v>97</v>
      </c>
      <c r="I20" s="6" t="s">
        <v>98</v>
      </c>
      <c r="K20" s="6" t="s">
        <v>99</v>
      </c>
      <c r="M20" s="6" t="s">
        <v>100</v>
      </c>
      <c r="O20" s="6" t="s">
        <v>101</v>
      </c>
    </row>
    <row r="21" spans="1:23" s="6" customFormat="1" x14ac:dyDescent="0.25">
      <c r="A21" s="6" t="s">
        <v>102</v>
      </c>
      <c r="C21" s="6" t="s">
        <v>103</v>
      </c>
      <c r="E21" s="6" t="s">
        <v>104</v>
      </c>
    </row>
    <row r="22" spans="1:23" s="6" customFormat="1" x14ac:dyDescent="0.25">
      <c r="A22" s="6" t="s">
        <v>105</v>
      </c>
      <c r="C22" s="6" t="s">
        <v>106</v>
      </c>
      <c r="D22" s="6" t="s">
        <v>320</v>
      </c>
      <c r="E22" s="6" t="s">
        <v>107</v>
      </c>
      <c r="F22" s="6" t="s">
        <v>272</v>
      </c>
      <c r="G22" s="6" t="s">
        <v>108</v>
      </c>
      <c r="H22" s="6">
        <v>0</v>
      </c>
      <c r="I22" s="6" t="s">
        <v>109</v>
      </c>
      <c r="J22" s="6" t="s">
        <v>134</v>
      </c>
      <c r="K22" s="6" t="s">
        <v>110</v>
      </c>
      <c r="L22" s="6" t="s">
        <v>134</v>
      </c>
      <c r="M22" s="6" t="s">
        <v>111</v>
      </c>
      <c r="N22" s="6" t="s">
        <v>134</v>
      </c>
    </row>
    <row r="23" spans="1:23" s="6" customFormat="1" x14ac:dyDescent="0.25">
      <c r="A23" s="6" t="s">
        <v>114</v>
      </c>
      <c r="C23" s="6" t="s">
        <v>115</v>
      </c>
      <c r="E23" s="6" t="s">
        <v>116</v>
      </c>
      <c r="G23" s="6" t="s">
        <v>117</v>
      </c>
      <c r="I23" s="6" t="s">
        <v>118</v>
      </c>
      <c r="K23" s="6" t="s">
        <v>119</v>
      </c>
      <c r="M23" s="6" t="s">
        <v>120</v>
      </c>
      <c r="O23" s="6" t="s">
        <v>121</v>
      </c>
      <c r="Q23" s="6" t="s">
        <v>122</v>
      </c>
      <c r="S23" s="6" t="s">
        <v>123</v>
      </c>
      <c r="U23" s="6" t="s">
        <v>124</v>
      </c>
      <c r="W23" s="6" t="s">
        <v>125</v>
      </c>
    </row>
    <row r="24" spans="1:23" s="6" customFormat="1" x14ac:dyDescent="0.25"/>
    <row r="25" spans="1:23" s="6" customFormat="1" x14ac:dyDescent="0.25">
      <c r="A25" s="6" t="s">
        <v>112</v>
      </c>
    </row>
    <row r="26" spans="1:23" s="6" customFormat="1" x14ac:dyDescent="0.25">
      <c r="A26" s="6" t="s">
        <v>113</v>
      </c>
    </row>
    <row r="27" spans="1:23" s="6" customFormat="1" x14ac:dyDescent="0.25">
      <c r="A27" s="6" t="s">
        <v>127</v>
      </c>
      <c r="C27" s="6" t="s">
        <v>128</v>
      </c>
      <c r="E27" s="6" t="s">
        <v>129</v>
      </c>
      <c r="G27" s="6" t="s">
        <v>76</v>
      </c>
      <c r="I27" s="6" t="s">
        <v>130</v>
      </c>
      <c r="K27" s="6" t="s">
        <v>131</v>
      </c>
      <c r="M27" s="6" t="s">
        <v>132</v>
      </c>
      <c r="O27" s="6" t="s">
        <v>133</v>
      </c>
    </row>
    <row r="28" spans="1:23" s="6" customFormat="1" x14ac:dyDescent="0.25"/>
    <row r="29" spans="1:23" s="6" customFormat="1" x14ac:dyDescent="0.25">
      <c r="A29" s="6" t="s">
        <v>126</v>
      </c>
    </row>
    <row r="30" spans="1:23" s="6" customFormat="1" x14ac:dyDescent="0.25"/>
    <row r="31" spans="1:23" s="6" customFormat="1" x14ac:dyDescent="0.25"/>
    <row r="32" spans="1:2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pans="1:9" s="6" customFormat="1" x14ac:dyDescent="0.25"/>
    <row r="114" spans="1:9" s="6" customFormat="1" x14ac:dyDescent="0.25"/>
    <row r="115" spans="1:9" s="6" customFormat="1" x14ac:dyDescent="0.25"/>
    <row r="116" spans="1:9" s="6" customFormat="1" x14ac:dyDescent="0.25"/>
    <row r="117" spans="1:9" s="6" customFormat="1" x14ac:dyDescent="0.25"/>
    <row r="118" spans="1:9" s="6" customFormat="1" x14ac:dyDescent="0.25"/>
    <row r="119" spans="1:9" s="6" customFormat="1" x14ac:dyDescent="0.25"/>
    <row r="120" spans="1:9" s="6" customFormat="1" ht="15.75" thickBot="1" x14ac:dyDescent="0.3"/>
    <row r="121" spans="1:9" s="7" customFormat="1" ht="15.75" thickTop="1" x14ac:dyDescent="0.25">
      <c r="A121" s="10" t="s">
        <v>47</v>
      </c>
      <c r="B121" s="11" t="s">
        <v>48</v>
      </c>
      <c r="C121" s="11" t="s">
        <v>295</v>
      </c>
      <c r="D121" s="11" t="s">
        <v>49</v>
      </c>
      <c r="E121" s="11" t="str">
        <f>Predict!$A$2</f>
        <v>Serotype</v>
      </c>
      <c r="F121" s="11" t="s">
        <v>50</v>
      </c>
      <c r="G121" s="11">
        <v>1</v>
      </c>
      <c r="H121" s="11" t="s">
        <v>51</v>
      </c>
      <c r="I121" s="11">
        <v>1</v>
      </c>
    </row>
    <row r="128" spans="1:9" s="6" customFormat="1" x14ac:dyDescent="0.25">
      <c r="A128" s="6" t="s">
        <v>136</v>
      </c>
      <c r="C128" s="6" t="s">
        <v>137</v>
      </c>
      <c r="D128" s="6">
        <v>1</v>
      </c>
      <c r="E128" s="6" t="s">
        <v>138</v>
      </c>
      <c r="F128" s="6">
        <v>5</v>
      </c>
    </row>
    <row r="129" spans="1:9" s="6" customFormat="1" x14ac:dyDescent="0.25"/>
    <row r="130" spans="1:9" s="6" customFormat="1" x14ac:dyDescent="0.25"/>
    <row r="131" spans="1:9" s="6" customFormat="1" x14ac:dyDescent="0.25"/>
    <row r="132" spans="1:9" s="12" customFormat="1" x14ac:dyDescent="0.25"/>
    <row r="133" spans="1:9" x14ac:dyDescent="0.25">
      <c r="A133" s="5" t="s">
        <v>58</v>
      </c>
      <c r="B133" s="4" t="s">
        <v>48</v>
      </c>
      <c r="C133" s="4" t="s">
        <v>297</v>
      </c>
      <c r="D133" s="4" t="s">
        <v>49</v>
      </c>
      <c r="E133" s="4" t="str">
        <f>Predict!$B$2</f>
        <v>Time</v>
      </c>
      <c r="F133" s="4" t="s">
        <v>50</v>
      </c>
      <c r="G133" s="4">
        <v>2</v>
      </c>
      <c r="H133" s="4" t="s">
        <v>51</v>
      </c>
      <c r="I133" s="4">
        <v>3</v>
      </c>
    </row>
    <row r="140" spans="1:9" s="6" customFormat="1" x14ac:dyDescent="0.25">
      <c r="A140" s="6" t="s">
        <v>136</v>
      </c>
      <c r="C140" s="6" t="s">
        <v>137</v>
      </c>
      <c r="D140" s="6">
        <v>1</v>
      </c>
      <c r="E140" s="6" t="s">
        <v>138</v>
      </c>
      <c r="F140" s="6">
        <v>5</v>
      </c>
    </row>
    <row r="141" spans="1:9" s="6" customFormat="1" x14ac:dyDescent="0.25"/>
    <row r="142" spans="1:9" s="6" customFormat="1" x14ac:dyDescent="0.25"/>
    <row r="143" spans="1:9" s="6" customFormat="1" x14ac:dyDescent="0.25"/>
    <row r="144" spans="1:9" s="12" customFormat="1" x14ac:dyDescent="0.25"/>
    <row r="145" spans="1:13" x14ac:dyDescent="0.25">
      <c r="A145" s="5" t="s">
        <v>65</v>
      </c>
      <c r="B145" s="4" t="s">
        <v>48</v>
      </c>
      <c r="C145" s="4" t="s">
        <v>299</v>
      </c>
      <c r="D145" s="4" t="s">
        <v>49</v>
      </c>
      <c r="E145" s="4" t="str">
        <f>Predict!$C$2</f>
        <v>Log</v>
      </c>
      <c r="F145" s="4" t="s">
        <v>50</v>
      </c>
      <c r="G145" s="4">
        <v>3</v>
      </c>
      <c r="H145" s="4" t="s">
        <v>51</v>
      </c>
      <c r="I145" s="4">
        <v>4</v>
      </c>
    </row>
    <row r="152" spans="1:13" s="6" customFormat="1" x14ac:dyDescent="0.25">
      <c r="A152" s="6" t="s">
        <v>136</v>
      </c>
      <c r="C152" s="6" t="s">
        <v>137</v>
      </c>
      <c r="D152" s="6">
        <v>1</v>
      </c>
      <c r="E152" s="6" t="s">
        <v>138</v>
      </c>
      <c r="F152" s="6">
        <v>5</v>
      </c>
    </row>
    <row r="153" spans="1:13" s="6" customFormat="1" x14ac:dyDescent="0.25"/>
    <row r="154" spans="1:13" s="6" customFormat="1" x14ac:dyDescent="0.25">
      <c r="A154" s="6" t="s">
        <v>278</v>
      </c>
      <c r="C154" s="6" t="s">
        <v>279</v>
      </c>
      <c r="D154" s="6">
        <v>1</v>
      </c>
      <c r="E154" s="6" t="s">
        <v>280</v>
      </c>
      <c r="F154" s="6">
        <v>3</v>
      </c>
      <c r="G154" s="6" t="s">
        <v>281</v>
      </c>
      <c r="H154" s="6" t="s">
        <v>320</v>
      </c>
      <c r="I154" s="6" t="s">
        <v>282</v>
      </c>
      <c r="J154" s="6" t="s">
        <v>134</v>
      </c>
      <c r="K154" s="6" t="s">
        <v>283</v>
      </c>
      <c r="M154" s="6" t="s">
        <v>284</v>
      </c>
    </row>
    <row r="155" spans="1:13" s="6" customFormat="1" x14ac:dyDescent="0.25">
      <c r="A155" s="6" t="s">
        <v>285</v>
      </c>
    </row>
    <row r="156" spans="1:13" s="12" customFormat="1" x14ac:dyDescent="0.25">
      <c r="A156" s="12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_PALNN_G0909772712608345209</vt:lpstr>
      <vt:lpstr>Data</vt:lpstr>
      <vt:lpstr>_DSET_DG233E5D63</vt:lpstr>
      <vt:lpstr>_STDS_DG233E5D63</vt:lpstr>
      <vt:lpstr>Predict</vt:lpstr>
      <vt:lpstr>APZ</vt:lpstr>
      <vt:lpstr>Standalone</vt:lpstr>
      <vt:lpstr>Stochastic</vt:lpstr>
      <vt:lpstr>_DSET_DG2A9DEC02</vt:lpstr>
      <vt:lpstr>_STDS_DG2A9DEC02</vt:lpstr>
      <vt:lpstr>_DSET_DG23C34FA4</vt:lpstr>
      <vt:lpstr>_STDS_DG23C34FA4</vt:lpstr>
      <vt:lpstr>_DSET_DG3330A663</vt:lpstr>
      <vt:lpstr>_STDS_DG3330A663</vt:lpstr>
      <vt:lpstr>_DSET_DG20C7253D</vt:lpstr>
      <vt:lpstr>_STDS_DG20C7253D</vt:lpstr>
      <vt:lpstr>NTLP_VP1FAEF94B1C7CA46D</vt:lpstr>
      <vt:lpstr>NTLP_VP202CEC6111979978</vt:lpstr>
      <vt:lpstr>NTLP_VP34FB8D1F2F512F</vt:lpstr>
      <vt:lpstr>ST_Log</vt:lpstr>
      <vt:lpstr>ST_Log_3</vt:lpstr>
      <vt:lpstr>ST_Log_4</vt:lpstr>
      <vt:lpstr>ST_PredictionReportNetTrainedonDataSet1</vt:lpstr>
      <vt:lpstr>ST_PredictionReportNetTrainedonDataSet1_6</vt:lpstr>
      <vt:lpstr>ST_Serotype</vt:lpstr>
      <vt:lpstr>ST_Serotype_1</vt:lpstr>
      <vt:lpstr>ST_Serotype_2</vt:lpstr>
      <vt:lpstr>ST_Tag</vt:lpstr>
      <vt:lpstr>ST_Time</vt:lpstr>
      <vt:lpstr>ST_Time_2</vt:lpstr>
      <vt:lpstr>ST_Time_3</vt:lpstr>
      <vt:lpstr>ST_TrainTestReportforNetTrainedonDataSet1</vt:lpstr>
      <vt:lpstr>ST_TrainTestReportforNetTrainedonDataSet1_7</vt:lpstr>
      <vt:lpstr>ST_TrainTestReportforNetTrainedonDataSet1_8</vt:lpstr>
      <vt:lpstr>ST_TrainTestReportforNetTrainedonDataSet1_9</vt:lpstr>
    </vt:vector>
  </TitlesOfParts>
  <Company>University of Maryland Eastern Shore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Oscar, Tom</dc:creator>
  <cp:lastModifiedBy>   </cp:lastModifiedBy>
  <dcterms:created xsi:type="dcterms:W3CDTF">2015-05-21T19:32:10Z</dcterms:created>
  <dcterms:modified xsi:type="dcterms:W3CDTF">2017-02-06T14:00:20Z</dcterms:modified>
</cp:coreProperties>
</file>